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Setup" sheetId="2" state="visible" r:id="rId2"/>
    <sheet name="1-PrePost" sheetId="3" state="visible" r:id="rId3"/>
    <sheet name="2-RegisterToGL" sheetId="4" state="visible" r:id="rId4"/>
    <sheet name="3-ClearingProof" sheetId="5" state="visible" r:id="rId5"/>
    <sheet name="4-MultiEntity" sheetId="6" state="visible" r:id="rId6"/>
    <sheet name="5-Workpaper" sheetId="7" state="visible" r:id="rId7"/>
    <sheet name="Checklist" sheetId="8" state="visible" r:id="rId8"/>
    <sheet name="Reconciling-Items" sheetId="9" state="visible" r:id="rId9"/>
    <sheet name="Sources" sheetId="10" state="visible" r:id="rId10"/>
  </sheets>
  <definedNames>
    <definedName name="_xlnm.Print_Area" localSheetId="6">'5-Workpaper'!$A$1:$D$66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0.0%"/>
    <numFmt numFmtId="165" formatCode="#,##0.00;[Red](#,##0.00)"/>
    <numFmt numFmtId="166" formatCode="yyyy-mm-dd"/>
    <numFmt numFmtId="167" formatCode="0.0"/>
  </numFmts>
  <fonts count="11">
    <font>
      <name val="Calibri"/>
      <family val="2"/>
      <color theme="1"/>
      <sz val="11"/>
      <scheme val="minor"/>
    </font>
    <font>
      <b val="1"/>
      <color rgb="001A2332"/>
      <sz val="14"/>
    </font>
    <font>
      <b val="1"/>
      <color rgb="001A2332"/>
      <sz val="11"/>
    </font>
    <font>
      <i val="1"/>
      <color rgb="005A6577"/>
      <sz val="9"/>
    </font>
    <font>
      <sz val="10"/>
    </font>
    <font>
      <b val="1"/>
      <color rgb="00FFFFFF"/>
      <sz val="10"/>
    </font>
    <font>
      <b val="1"/>
      <sz val="14"/>
    </font>
    <font>
      <b val="1"/>
      <sz val="13"/>
    </font>
    <font>
      <b val="1"/>
    </font>
    <font>
      <b val="1"/>
      <sz val="12"/>
    </font>
    <font>
      <b val="1"/>
      <color rgb="009C0006"/>
    </font>
  </fonts>
  <fills count="8">
    <fill>
      <patternFill/>
    </fill>
    <fill>
      <patternFill patternType="gray125"/>
    </fill>
    <fill>
      <patternFill patternType="solid">
        <fgColor rgb="00FFF2CC"/>
      </patternFill>
    </fill>
    <fill>
      <patternFill patternType="solid">
        <fgColor rgb="00E8F1FB"/>
      </patternFill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C6EFCE"/>
      </patternFill>
    </fill>
    <fill>
      <patternFill patternType="solid">
        <fgColor rgb="00FFC7CE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0" fillId="2" borderId="1" applyProtection="1" pivotButton="0" quotePrefix="0" xfId="0">
      <protection locked="0" hidden="0"/>
    </xf>
    <xf numFmtId="164" fontId="0" fillId="3" borderId="1" applyProtection="1" pivotButton="0" quotePrefix="0" xfId="0">
      <protection locked="0" hidden="0"/>
    </xf>
    <xf numFmtId="165" fontId="0" fillId="3" borderId="1" applyProtection="1" pivotButton="0" quotePrefix="0" xfId="0">
      <protection locked="0" hidden="0"/>
    </xf>
    <xf numFmtId="0" fontId="5" fillId="4" borderId="1" applyAlignment="1" pivotButton="0" quotePrefix="0" xfId="0">
      <alignment horizontal="center" vertical="center" wrapText="1"/>
    </xf>
    <xf numFmtId="0" fontId="0" fillId="3" borderId="1" applyProtection="1" pivotButton="0" quotePrefix="0" xfId="0">
      <protection locked="0" hidden="0"/>
    </xf>
    <xf numFmtId="4" fontId="0" fillId="2" borderId="1" applyProtection="1" pivotButton="0" quotePrefix="0" xfId="0">
      <protection locked="0" hidden="0"/>
    </xf>
    <xf numFmtId="4" fontId="0" fillId="5" borderId="1" pivotButton="0" quotePrefix="0" xfId="0"/>
    <xf numFmtId="165" fontId="0" fillId="2" borderId="1" applyProtection="1" pivotButton="0" quotePrefix="0" xfId="0">
      <protection locked="0" hidden="0"/>
    </xf>
    <xf numFmtId="164" fontId="0" fillId="5" borderId="1" pivotButton="0" quotePrefix="0" xfId="0"/>
    <xf numFmtId="0" fontId="0" fillId="5" borderId="1" pivotButton="0" quotePrefix="0" xfId="0"/>
    <xf numFmtId="4" fontId="0" fillId="3" borderId="1" applyProtection="1" pivotButton="0" quotePrefix="0" xfId="0">
      <protection locked="0" hidden="0"/>
    </xf>
    <xf numFmtId="165" fontId="0" fillId="5" borderId="1" pivotButton="0" quotePrefix="0" xfId="0"/>
    <xf numFmtId="3" fontId="0" fillId="3" borderId="1" applyProtection="1" pivotButton="0" quotePrefix="0" xfId="0">
      <protection locked="0" hidden="0"/>
    </xf>
    <xf numFmtId="3" fontId="0" fillId="5" borderId="1" pivotButton="0" quotePrefix="0" xfId="0"/>
    <xf numFmtId="166" fontId="0" fillId="5" borderId="1" pivotButton="0" quotePrefix="0" xfId="0"/>
    <xf numFmtId="165" fontId="6" fillId="5" borderId="1" pivotButton="0" quotePrefix="0" xfId="0"/>
    <xf numFmtId="165" fontId="7" fillId="5" borderId="1" pivotButton="0" quotePrefix="0" xfId="0"/>
    <xf numFmtId="167" fontId="0" fillId="5" borderId="1" pivotButton="0" quotePrefix="0" xfId="0"/>
    <xf numFmtId="0" fontId="8" fillId="0" borderId="0" pivotButton="0" quotePrefix="0" xfId="0"/>
    <xf numFmtId="165" fontId="9" fillId="5" borderId="1" pivotButton="0" quotePrefix="0" xfId="0"/>
    <xf numFmtId="0" fontId="4" fillId="0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6" borderId="1" applyAlignment="1" pivotButton="0" quotePrefix="0" xfId="0">
      <alignment vertical="top" wrapText="1"/>
    </xf>
    <xf numFmtId="0" fontId="0" fillId="2" borderId="1" applyAlignment="1" pivotButton="0" quotePrefix="0" xfId="0">
      <alignment vertical="top" wrapText="1"/>
    </xf>
    <xf numFmtId="0" fontId="10" fillId="7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FC7CE"/>
        </patternFill>
      </fill>
    </dxf>
    <dxf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59"/>
  <sheetViews>
    <sheetView showGridLines="0" workbookViewId="0">
      <selection activeCell="A1" sqref="A1"/>
    </sheetView>
  </sheetViews>
  <sheetFormatPr baseColWidth="8" defaultRowHeight="15"/>
  <cols>
    <col width="116" customWidth="1" min="1" max="1"/>
  </cols>
  <sheetData>
    <row r="1">
      <c r="A1" s="1" t="inlineStr">
        <is>
          <t>Payroll Reconciliation Workbook — v2</t>
        </is>
      </c>
    </row>
    <row r="2">
      <c r="A2" t="inlineStr"/>
    </row>
    <row r="3">
      <c r="A3" s="2" t="inlineStr">
        <is>
          <t>WHAT THIS IS</t>
        </is>
      </c>
    </row>
    <row r="4">
      <c r="A4" t="inlineStr">
        <is>
          <t>A working template for reconciling payroll to the general ledger. The structure follows how</t>
        </is>
      </c>
    </row>
    <row r="5">
      <c r="A5" t="inlineStr">
        <is>
          <t>practitioners describe doing this work. Every default is cited on the Sources sheet.</t>
        </is>
      </c>
    </row>
    <row r="6">
      <c r="A6" t="inlineStr"/>
    </row>
    <row r="7">
      <c r="A7" s="2" t="inlineStr">
        <is>
          <t>YOUR DATA NEVER LEAVES YOUR MACHINE</t>
        </is>
      </c>
    </row>
    <row r="8">
      <c r="A8" t="inlineStr">
        <is>
          <t>No macros, no add-ins, no links to any external service. Nothing is uploaded anywhere.</t>
        </is>
      </c>
    </row>
    <row r="9">
      <c r="A9" t="inlineStr"/>
    </row>
    <row r="10">
      <c r="A10" s="2" t="inlineStr">
        <is>
          <t>1. SIGN CONVENTION — read before entering anything</t>
        </is>
      </c>
    </row>
    <row r="11">
      <c r="A11" s="2" t="inlineStr">
        <is>
          <t>Enter DEBITS as positive and CREDITS as negative, everywhere in this workbook.</t>
        </is>
      </c>
    </row>
    <row r="12">
      <c r="A12" t="inlineStr">
        <is>
          <t>A payable normally carries a credit (negative) balance. A remittance is a debit, so positive.</t>
        </is>
      </c>
    </row>
    <row r="13">
      <c r="A13" t="inlineStr">
        <is>
          <t>If a balance-sheet variance comes out at roughly twice the remittance, you have flipped a sign.</t>
        </is>
      </c>
    </row>
    <row r="14">
      <c r="A14" t="inlineStr"/>
    </row>
    <row r="15">
      <c r="A15" s="2" t="inlineStr">
        <is>
          <t>2. TWO KINDS OF PROOF — the part most templates get wrong</t>
        </is>
      </c>
    </row>
    <row r="16">
      <c r="A16" t="inlineStr">
        <is>
          <t>Expense accounts (salaries, employer social cost) are proved on PERIOD ACTIVITY:</t>
        </is>
      </c>
    </row>
    <row r="17">
      <c r="A17" t="inlineStr">
        <is>
          <t xml:space="preserve">      what was posted for the period  vs  the GL movement for the period.</t>
        </is>
      </c>
    </row>
    <row r="18">
      <c r="A18" t="inlineStr">
        <is>
          <t>Balance sheet accounts (net pay payable, tax payable, pension payable) are proved on BALANCE,</t>
        </is>
      </c>
    </row>
    <row r="19">
      <c r="A19" t="inlineStr">
        <is>
          <t>via a roll-forward. Because credits are negative it is a plain sum:</t>
        </is>
      </c>
    </row>
    <row r="20">
      <c r="A20" t="inlineStr">
        <is>
          <t xml:space="preserve">      opening + charged + remitted = expected closing,  then compared to the GL closing balance.</t>
        </is>
      </c>
    </row>
    <row r="21">
      <c r="A21" t="inlineStr">
        <is>
          <t>Set 'Proof type' on every row of sheet 2. A row with no proof type is NOT TESTED and is counted</t>
        </is>
      </c>
    </row>
    <row r="22">
      <c r="A22" t="inlineStr">
        <is>
          <t>separately at the top of that sheet — it will not quietly pass.</t>
        </is>
      </c>
    </row>
    <row r="23">
      <c r="A23" t="inlineStr"/>
    </row>
    <row r="24">
      <c r="A24" s="2" t="inlineStr">
        <is>
          <t>3. WHO DOES WHAT — three seats</t>
        </is>
      </c>
    </row>
    <row r="25">
      <c r="A25" t="inlineStr">
        <is>
          <t>Sheet 1  pre-post checks      — payroll operations, before the journal is posted</t>
        </is>
      </c>
    </row>
    <row r="26">
      <c r="A26" t="inlineStr">
        <is>
          <t>Sheets 2 and 3  the tie-out   — payroll accounting, after posting</t>
        </is>
      </c>
    </row>
    <row r="27">
      <c r="A27" t="inlineStr">
        <is>
          <t>Sheet 5  review and approval  — controller or finance director</t>
        </is>
      </c>
    </row>
    <row r="28">
      <c r="A28" t="inlineStr">
        <is>
          <t>Each sheet has its own preparer line. One person completing all three is evidence of a lack of</t>
        </is>
      </c>
    </row>
    <row r="29">
      <c r="A29" t="inlineStr">
        <is>
          <t>segregation of duties, not evidence of control.</t>
        </is>
      </c>
    </row>
    <row r="30">
      <c r="A30" t="inlineStr"/>
    </row>
    <row r="31">
      <c r="A31" s="2" t="inlineStr">
        <is>
          <t>4. ONE FILE PER ENTITY</t>
        </is>
      </c>
    </row>
    <row r="32">
      <c r="A32" t="inlineStr">
        <is>
          <t>Sheets 2 and 3 cover one entity and one period. For several entities, use one copy of this file</t>
        </is>
      </c>
    </row>
    <row r="33">
      <c r="A33" t="inlineStr">
        <is>
          <t>per entity, then summarise them on sheet 4. Listing two entities on sheet 2 will merge them.</t>
        </is>
      </c>
    </row>
    <row r="34">
      <c r="A34" t="inlineStr"/>
    </row>
    <row r="35">
      <c r="A35" s="2" t="inlineStr">
        <is>
          <t>5. SETTING UP (about 10 minutes)</t>
        </is>
      </c>
    </row>
    <row r="36">
      <c r="A36" t="inlineStr">
        <is>
          <t>Setup            entities, GL accounts with proof type, pay codes mapped to accounts, thresholds</t>
        </is>
      </c>
    </row>
    <row r="37">
      <c r="A37" t="inlineStr">
        <is>
          <t>1-PrePost        hours, variance, new/missing codes, gross-to-net, funding tie, journal balance</t>
        </is>
      </c>
    </row>
    <row r="38">
      <c r="A38" t="inlineStr">
        <is>
          <t>2-RegisterToGL   register -&gt; journal as posted -&gt; GL. Unexplained must reach zero</t>
        </is>
      </c>
    </row>
    <row r="39">
      <c r="A39" t="inlineStr">
        <is>
          <t>3-ClearingProof  closing balance must equal the open items you list. Ageing is flagged</t>
        </is>
      </c>
    </row>
    <row r="40">
      <c r="A40" t="inlineStr">
        <is>
          <t>4-MultiEntity    one row per entity per period</t>
        </is>
      </c>
    </row>
    <row r="41">
      <c r="A41" t="inlineStr">
        <is>
          <t>5-Workpaper      printable, one account at a time, with sign-off</t>
        </is>
      </c>
    </row>
    <row r="42">
      <c r="A42" t="inlineStr">
        <is>
          <t>Checklist        so the routine survives holidays and handovers</t>
        </is>
      </c>
    </row>
    <row r="43">
      <c r="A43" t="inlineStr"/>
    </row>
    <row r="44">
      <c r="A44" s="2" t="inlineStr">
        <is>
          <t>6. KNOWN LIMITATIONS — stated rather than hidden</t>
        </is>
      </c>
    </row>
    <row r="45">
      <c r="A45" t="inlineStr">
        <is>
          <t>'Periods outstanding' on sheet 3 is measured in MONTHS. For weekly or fortnightly payroll a</t>
        </is>
      </c>
    </row>
    <row r="46">
      <c r="A46" t="inlineStr">
        <is>
          <t>three-week-old item still reads as 0.</t>
        </is>
      </c>
    </row>
    <row r="47">
      <c r="A47" t="inlineStr">
        <is>
          <t>The workpaper reads reconciling items from sheet 2 rows 11 to 40. If an account has items below</t>
        </is>
      </c>
    </row>
    <row r="48">
      <c r="A48" t="inlineStr">
        <is>
          <t>row 40 they will not print, and the tie-check at the bottom of the workpaper will go red.</t>
        </is>
      </c>
    </row>
    <row r="49">
      <c r="A49" t="inlineStr">
        <is>
          <t>Sheets 1 to 4 are unprotected so you can paste from provider exports. Formulas sit in grey cells</t>
        </is>
      </c>
    </row>
    <row r="50">
      <c r="A50" t="inlineStr">
        <is>
          <t>— if you overwrite one, the check it feeds stops working.</t>
        </is>
      </c>
    </row>
    <row r="51">
      <c r="A51" t="inlineStr"/>
    </row>
    <row r="52">
      <c r="A52" s="2" t="inlineStr">
        <is>
          <t>EXAMPLE DATA</t>
        </is>
      </c>
    </row>
    <row r="53">
      <c r="A53" t="inlineStr">
        <is>
          <t>Yellow rows prefixed EXAMPLE are invented, for illustration. Delete them.</t>
        </is>
      </c>
    </row>
    <row r="54">
      <c r="A54" t="inlineStr"/>
    </row>
    <row r="55">
      <c r="A55" t="inlineStr">
        <is>
          <t>I am not an accountant — I am a platform engineer. Every default is cited on the Sources sheet so</t>
        </is>
      </c>
    </row>
    <row r="56">
      <c r="A56" t="inlineStr">
        <is>
          <t>you can see what it was based on and change it. If something is wrong, tell me:</t>
        </is>
      </c>
    </row>
    <row r="57">
      <c r="A57" s="2" t="inlineStr">
        <is>
          <t>founder@stilltrue.io</t>
        </is>
      </c>
    </row>
    <row r="58">
      <c r="A58" t="inlineStr"/>
    </row>
    <row r="59">
      <c r="A59" s="3" t="inlineStr">
        <is>
          <t>Free to use, copy and modify. No warranty — check your own numbers.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44" customWidth="1" min="2" max="2"/>
    <col width="76" customWidth="1" min="3" max="3"/>
    <col width="26" customWidth="1" min="4" max="4"/>
  </cols>
  <sheetData>
    <row r="1">
      <c r="A1" s="1" t="inlineStr">
        <is>
          <t>Sources — where every default in this workbook came from</t>
        </is>
      </c>
    </row>
    <row r="2">
      <c r="A2" s="3" t="inlineStr">
        <is>
          <t>No industry statistics, benchmarks or averages appear anywhere in this workbook. Everything below is a category or default from a named, checkable source. Where a source is selling something, it says so.</t>
        </is>
      </c>
    </row>
    <row r="4" ht="36" customHeight="1">
      <c r="A4" s="8" t="inlineStr">
        <is>
          <t>Ref</t>
        </is>
      </c>
      <c r="B4" s="8" t="inlineStr">
        <is>
          <t>Used for</t>
        </is>
      </c>
      <c r="C4" s="8" t="inlineStr">
        <is>
          <t>Source</t>
        </is>
      </c>
      <c r="D4" s="8" t="inlineStr">
        <is>
          <t>Type</t>
        </is>
      </c>
    </row>
    <row r="5" ht="46" customHeight="1">
      <c r="A5" s="27" t="inlineStr">
        <is>
          <t>1</t>
        </is>
      </c>
      <c r="B5" s="27" t="inlineStr">
        <is>
          <t>GL account categories (basic pay, overtime, pre-tax adjustments, employer social security, bonus); unmapped pay codes as an error</t>
        </is>
      </c>
      <c r="C5" s="27" t="inlineStr">
        <is>
          <t>Common chart-of-accounts structure for payroll, as described across the public threads cited below. No single source — judge it yourself</t>
        </is>
      </c>
      <c r="D5" s="27" t="inlineStr">
        <is>
          <t>Uncited</t>
        </is>
      </c>
    </row>
    <row r="6" ht="46" customHeight="1">
      <c r="A6" s="27" t="inlineStr">
        <is>
          <t>2</t>
        </is>
      </c>
      <c r="B6" s="27" t="inlineStr">
        <is>
          <t>7% variance threshold; hours tie-out; spot-check list</t>
        </is>
      </c>
      <c r="C6" s="27" t="inlineStr">
        <is>
          <t>r/Payroll, thread 'Payroll reconciliation' — a practitioner describing their own method</t>
        </is>
      </c>
      <c r="D6" s="27" t="inlineStr">
        <is>
          <t>Public forum, practitioner</t>
        </is>
      </c>
    </row>
    <row r="7" ht="46" customHeight="1">
      <c r="A7" s="27" t="inlineStr">
        <is>
          <t>3</t>
        </is>
      </c>
      <c r="B7" s="27" t="inlineStr">
        <is>
          <t>Pay-period vs calendar-month timing; accrual true-up</t>
        </is>
      </c>
      <c r="C7" s="27" t="inlineStr">
        <is>
          <t>r/Accounting, thread 'Accrued Payroll Help'</t>
        </is>
      </c>
      <c r="D7" s="27" t="inlineStr">
        <is>
          <t>Public forum, practitioner</t>
        </is>
      </c>
    </row>
    <row r="8" ht="46" customHeight="1">
      <c r="A8" s="27" t="inlineStr">
        <is>
          <t>4</t>
        </is>
      </c>
      <c r="B8" s="27" t="inlineStr">
        <is>
          <t>Off-cycle and manual payments; cash/bank timing; provider fees in the same debit; provider-settled tax</t>
        </is>
      </c>
      <c r="C8" s="27" t="inlineStr">
        <is>
          <t>Proformative, thread 'ADP GL reconciliation - payroll cash account' — named finance staff describing causes of a cash-to-GL difference</t>
        </is>
      </c>
      <c r="D8" s="27" t="inlineStr">
        <is>
          <t>Public forum, practitioner</t>
        </is>
      </c>
    </row>
    <row r="9" ht="46" customHeight="1">
      <c r="A9" s="27" t="inlineStr">
        <is>
          <t>5</t>
        </is>
      </c>
      <c r="B9" s="27" t="inlineStr">
        <is>
          <t>Third-party remittance timing (often a month in arrears)</t>
        </is>
      </c>
      <c r="C9" s="27" t="inlineStr">
        <is>
          <t>AccountingWEB, thread 'Control account reconciliation'</t>
        </is>
      </c>
      <c r="D9" s="27" t="inlineStr">
        <is>
          <t>Public forum, practitioner</t>
        </is>
      </c>
    </row>
    <row r="10" ht="46" customHeight="1">
      <c r="A10" s="27" t="inlineStr">
        <is>
          <t>6</t>
        </is>
      </c>
      <c r="B10" s="27" t="inlineStr">
        <is>
          <t>FX differences; equity withholding; intercompany cross-charges</t>
        </is>
      </c>
      <c r="C10" s="27" t="inlineStr">
        <is>
          <t>Databricks job postings for Payroll Accounting roles naming multi-currency ledger reconciliation, FX gain/loss, and reconciliation between equity, payroll and the general ledger</t>
        </is>
      </c>
      <c r="D10" s="27" t="inlineStr">
        <is>
          <t>Employer job posting</t>
        </is>
      </c>
    </row>
    <row r="11" ht="46" customHeight="1">
      <c r="A11" s="27" t="inlineStr">
        <is>
          <t>7</t>
        </is>
      </c>
      <c r="B11" s="27" t="inlineStr">
        <is>
          <t>Retro corrections not reversed</t>
        </is>
      </c>
      <c r="C11" s="27" t="inlineStr">
        <is>
          <t>PayrollOrg 'Getting the World Paid' 2024 survey — retroactive entries named among root causes of reduced accuracy</t>
        </is>
      </c>
      <c r="D11" s="27" t="inlineStr">
        <is>
          <t>Professional body survey</t>
        </is>
      </c>
    </row>
    <row r="12" ht="46" customHeight="1">
      <c r="A12" s="27" t="inlineStr">
        <is>
          <t>8</t>
        </is>
      </c>
      <c r="B12" s="27" t="inlineStr">
        <is>
          <t>Entries posted to the wrong side or to a suspense account</t>
        </is>
      </c>
      <c r="C12" s="27" t="inlineStr">
        <is>
          <t>AccountingWEB, thread 'Posting from Sage payroll to accounts'</t>
        </is>
      </c>
      <c r="D12" s="27" t="inlineStr">
        <is>
          <t>Public forum, practitioner</t>
        </is>
      </c>
    </row>
    <row r="13" ht="46" customHeight="1">
      <c r="A13" s="27" t="inlineStr">
        <is>
          <t>9</t>
        </is>
      </c>
      <c r="B13" s="27" t="inlineStr">
        <is>
          <t>Employees missing from the ledger</t>
        </is>
      </c>
      <c r="C13" s="27" t="inlineStr">
        <is>
          <t>r/Bookkeeping, thread 'Payroll reconciliation'</t>
        </is>
      </c>
      <c r="D13" s="27" t="inlineStr">
        <is>
          <t>Public forum, practitioner</t>
        </is>
      </c>
    </row>
    <row r="14" ht="46" customHeight="1">
      <c r="A14" s="27" t="inlineStr">
        <is>
          <t>10</t>
        </is>
      </c>
      <c r="B14" s="27" t="inlineStr">
        <is>
          <t>Deductions not matching the carrier invoice</t>
        </is>
      </c>
      <c r="C14" s="27" t="inlineStr">
        <is>
          <t>r/Payroll — a practitioner reconciling the insurance broker bill against deductions</t>
        </is>
      </c>
      <c r="D14" s="27" t="inlineStr">
        <is>
          <t>Public forum, practitioner</t>
        </is>
      </c>
    </row>
    <row r="15" ht="46" customHeight="1">
      <c r="A15" s="27" t="inlineStr">
        <is>
          <t>11</t>
        </is>
      </c>
      <c r="B15" s="27" t="inlineStr">
        <is>
          <t>Contra entries hiding a real cost</t>
        </is>
      </c>
      <c r="C15" s="27" t="inlineStr">
        <is>
          <t>Chartered Institute of Payroll Professionals, case study 'Fixing Inaccurate Payroll Journals' (CIPP sells the consultancy described)</t>
        </is>
      </c>
      <c r="D15" s="27" t="inlineStr">
        <is>
          <t>Professional body, selling consultancy</t>
        </is>
      </c>
    </row>
    <row r="16" ht="46" customHeight="1">
      <c r="A16" s="27" t="inlineStr">
        <is>
          <t>12</t>
        </is>
      </c>
      <c r="B16" s="27" t="inlineStr">
        <is>
          <t>Clearing account proof and item ageing; returned/failed payments</t>
        </is>
      </c>
      <c r="C16" s="27" t="inlineStr">
        <is>
          <t>Proformative 'ADP GL reconciliation' — a Director of Finance describing a payroll clearing practice; and r/Accounting 'Did Blackline actually help you?' — an item that stayed hidden across periods</t>
        </is>
      </c>
      <c r="D16" s="27" t="inlineStr">
        <is>
          <t>Public forum, practitioner</t>
        </is>
      </c>
    </row>
    <row r="17" ht="46" customHeight="1">
      <c r="A17" s="27" t="inlineStr">
        <is>
          <t>13</t>
        </is>
      </c>
      <c r="B17" s="27" t="inlineStr">
        <is>
          <t>Separate preparer / reviewer / approver sign-off</t>
        </is>
      </c>
      <c r="C17" s="27" t="inlineStr">
        <is>
          <t>Segregation of duties is a standard internal-control expectation; it is also visible in the public job postings cited at 6, which name SOX control responsibilities</t>
        </is>
      </c>
      <c r="D17" s="27" t="inlineStr">
        <is>
          <t>Public job postings + standard practice</t>
        </is>
      </c>
    </row>
    <row r="18" ht="46" customHeight="1">
      <c r="A18" s="27" t="inlineStr">
        <is>
          <t>14</t>
        </is>
      </c>
      <c r="B18" s="27" t="inlineStr">
        <is>
          <t>Statutory payments and reclaims</t>
        </is>
      </c>
      <c r="C18" s="27" t="inlineStr">
        <is>
          <t>AccountingWEB, thread 'Payroll journal' — practitioners posting statutory sick pay</t>
        </is>
      </c>
      <c r="D18" s="27" t="inlineStr">
        <is>
          <t>Public forum, practitioner</t>
        </is>
      </c>
    </row>
    <row r="19" ht="46" customHeight="1">
      <c r="A19" s="27" t="inlineStr">
        <is>
          <t>15</t>
        </is>
      </c>
      <c r="B19" s="27" t="inlineStr">
        <is>
          <t>Employer social security on both sides of the control account</t>
        </is>
      </c>
      <c r="C19" s="27" t="inlineStr">
        <is>
          <t>AAT forums, 'Wages and salaries control account' — a practitioner told it appears on both sides at different stages</t>
        </is>
      </c>
      <c r="D19" s="27" t="inlineStr">
        <is>
          <t>Public forum, practitioner</t>
        </is>
      </c>
    </row>
    <row r="20" ht="46" customHeight="1">
      <c r="A20" s="27" t="inlineStr">
        <is>
          <t>—</t>
        </is>
      </c>
      <c r="B20" s="27" t="inlineStr">
        <is>
          <t>The activity-vs-balance proof split; the gross-to-net and funding ties; holiday/PTO and bonus accrual movement; attachments held; rounding; overpayment recovery; external manual journals</t>
        </is>
      </c>
      <c r="C20" s="27" t="inlineStr">
        <is>
          <t>Named by a review of an earlier version of this workbook as checks and categories a practitioner would expect. NOT a qualified accountant's opinion and no public source cited — judge these yourself</t>
        </is>
      </c>
      <c r="D20" s="27" t="inlineStr">
        <is>
          <t>Review, uncited</t>
        </is>
      </c>
    </row>
    <row r="23">
      <c r="A23" s="2" t="inlineStr">
        <is>
          <t>NOT in this workbook, deliberately:</t>
        </is>
      </c>
    </row>
    <row r="24">
      <c r="A24" s="4" t="inlineStr">
        <is>
          <t>- Any industry benchmark, average or 'typical' figure.</t>
        </is>
      </c>
    </row>
    <row r="25">
      <c r="A25" s="4" t="inlineStr">
        <is>
          <t>- Any claim about how long this work takes or should take.</t>
        </is>
      </c>
    </row>
    <row r="26">
      <c r="A26" s="4" t="inlineStr">
        <is>
          <t>- Any statistic that could not be traced to a primary source.</t>
        </is>
      </c>
    </row>
    <row r="27">
      <c r="A27" s="4" t="inlineStr">
        <is>
          <t>- Any of your data — nothing is uploaded, transmitted or stored outside this file.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32" customWidth="1" min="2" max="2"/>
    <col width="32" customWidth="1" min="3" max="3"/>
    <col width="20" customWidth="1" min="4" max="4"/>
    <col width="44" customWidth="1" min="5" max="5"/>
    <col width="18" customWidth="1" min="6" max="6"/>
  </cols>
  <sheetData>
    <row r="1">
      <c r="A1" s="1" t="inlineStr">
        <is>
          <t>Setup — every other sheet reads from here</t>
        </is>
      </c>
    </row>
    <row r="2">
      <c r="A2" s="3" t="inlineStr">
        <is>
          <t>Blue cells are yours. Yellow EXAMPLE rows are invented — delete them.</t>
        </is>
      </c>
    </row>
    <row r="4">
      <c r="A4" s="2" t="inlineStr">
        <is>
          <t>PERIOD</t>
        </is>
      </c>
    </row>
    <row r="5">
      <c r="A5" s="4" t="inlineStr">
        <is>
          <t>Period end date</t>
        </is>
      </c>
      <c r="B5" s="5" t="inlineStr">
        <is>
          <t>2026-07-31</t>
        </is>
      </c>
      <c r="C5" s="3" t="inlineStr">
        <is>
          <t>EXAMPLE values — overwrite with your own</t>
        </is>
      </c>
    </row>
    <row r="6">
      <c r="A6" s="4" t="inlineStr">
        <is>
          <t>Pay period start</t>
        </is>
      </c>
      <c r="B6" s="5" t="inlineStr">
        <is>
          <t>2026-07-01</t>
        </is>
      </c>
    </row>
    <row r="7">
      <c r="A7" s="4" t="inlineStr">
        <is>
          <t>Pay period end</t>
        </is>
      </c>
      <c r="B7" s="5" t="inlineStr">
        <is>
          <t>2026-07-31</t>
        </is>
      </c>
    </row>
    <row r="8">
      <c r="A8" s="4" t="inlineStr">
        <is>
          <t>Reporting currency</t>
        </is>
      </c>
      <c r="B8" s="5" t="inlineStr">
        <is>
          <t>EUR</t>
        </is>
      </c>
    </row>
    <row r="9">
      <c r="A9" s="4" t="inlineStr">
        <is>
          <t>Pay period crosses the month end? (Y/N)</t>
        </is>
      </c>
      <c r="B9" s="5" t="inlineStr">
        <is>
          <t>N</t>
        </is>
      </c>
      <c r="C9" s="3" t="inlineStr">
        <is>
          <t>if Y, expect a timing difference — see Reconciling-Items</t>
        </is>
      </c>
    </row>
    <row r="11">
      <c r="A11" s="2" t="inlineStr">
        <is>
          <t>THRESHOLDS</t>
        </is>
      </c>
    </row>
    <row r="12">
      <c r="A12" s="4" t="inlineStr">
        <is>
          <t>Variance threshold (%)</t>
        </is>
      </c>
      <c r="B12" s="6" t="n">
        <v>0.07000000000000001</v>
      </c>
      <c r="C12" s="3" t="inlineStr">
        <is>
          <t>7% is one practitioner's stated threshold (Sources 2), not a standard. Set your own.</t>
        </is>
      </c>
    </row>
    <row r="13">
      <c r="A13" s="4" t="inlineStr">
        <is>
          <t>Ignore variances below (absolute)</t>
        </is>
      </c>
      <c r="B13" s="7" t="n">
        <v>0</v>
      </c>
      <c r="C13" s="3" t="inlineStr">
        <is>
          <t>Ships at 0, so every small code with a big % swing will flag until you raise it.</t>
        </is>
      </c>
    </row>
    <row r="16">
      <c r="A16" s="2" t="inlineStr">
        <is>
          <t>ENTITIES</t>
        </is>
      </c>
    </row>
    <row r="17" ht="36" customHeight="1">
      <c r="A17" s="8" t="inlineStr">
        <is>
          <t>Entity code</t>
        </is>
      </c>
      <c r="B17" s="8" t="inlineStr">
        <is>
          <t>Entity name</t>
        </is>
      </c>
      <c r="C17" s="8" t="inlineStr">
        <is>
          <t>Country</t>
        </is>
      </c>
      <c r="D17" s="8" t="inlineStr">
        <is>
          <t>Ledger currency</t>
        </is>
      </c>
      <c r="E17" s="8" t="inlineStr">
        <is>
          <t>Payroll provider</t>
        </is>
      </c>
      <c r="F17" s="8" t="inlineStr">
        <is>
          <t>In-house or provider?</t>
        </is>
      </c>
    </row>
    <row r="18">
      <c r="A18" s="5" t="inlineStr">
        <is>
          <t>EXAMPLE-1</t>
        </is>
      </c>
      <c r="B18" s="5" t="inlineStr">
        <is>
          <t>Example Entity One</t>
        </is>
      </c>
      <c r="C18" s="5" t="inlineStr">
        <is>
          <t>(country)</t>
        </is>
      </c>
      <c r="D18" s="5" t="inlineStr">
        <is>
          <t>EUR</t>
        </is>
      </c>
      <c r="E18" s="5" t="inlineStr">
        <is>
          <t>(provider)</t>
        </is>
      </c>
      <c r="F18" s="5" t="inlineStr">
        <is>
          <t>Provider</t>
        </is>
      </c>
    </row>
    <row r="19">
      <c r="A19" s="5" t="inlineStr">
        <is>
          <t>EXAMPLE-2</t>
        </is>
      </c>
      <c r="B19" s="5" t="inlineStr">
        <is>
          <t>Example Entity Two</t>
        </is>
      </c>
      <c r="C19" s="5" t="inlineStr">
        <is>
          <t>(country)</t>
        </is>
      </c>
      <c r="D19" s="5" t="inlineStr">
        <is>
          <t>GBP</t>
        </is>
      </c>
      <c r="E19" s="5" t="inlineStr">
        <is>
          <t>In-house</t>
        </is>
      </c>
      <c r="F19" s="5" t="inlineStr">
        <is>
          <t>In-house</t>
        </is>
      </c>
    </row>
    <row r="20">
      <c r="A20" s="9" t="n"/>
      <c r="B20" s="9" t="n"/>
      <c r="C20" s="9" t="n"/>
      <c r="D20" s="9" t="n"/>
      <c r="E20" s="9" t="n"/>
      <c r="F20" s="9" t="n"/>
    </row>
    <row r="21">
      <c r="A21" s="9" t="n"/>
      <c r="B21" s="9" t="n"/>
      <c r="C21" s="9" t="n"/>
      <c r="D21" s="9" t="n"/>
      <c r="E21" s="9" t="n"/>
      <c r="F21" s="9" t="n"/>
    </row>
    <row r="22">
      <c r="A22" s="9" t="n"/>
      <c r="B22" s="9" t="n"/>
      <c r="C22" s="9" t="n"/>
      <c r="D22" s="9" t="n"/>
      <c r="E22" s="9" t="n"/>
      <c r="F22" s="9" t="n"/>
    </row>
    <row r="23">
      <c r="A23" s="9" t="n"/>
      <c r="B23" s="9" t="n"/>
      <c r="C23" s="9" t="n"/>
      <c r="D23" s="9" t="n"/>
      <c r="E23" s="9" t="n"/>
      <c r="F23" s="9" t="n"/>
    </row>
    <row r="24">
      <c r="A24" s="9" t="n"/>
      <c r="B24" s="9" t="n"/>
      <c r="C24" s="9" t="n"/>
      <c r="D24" s="9" t="n"/>
      <c r="E24" s="9" t="n"/>
      <c r="F24" s="9" t="n"/>
    </row>
    <row r="25">
      <c r="A25" s="9" t="n"/>
      <c r="B25" s="9" t="n"/>
      <c r="C25" s="9" t="n"/>
      <c r="D25" s="9" t="n"/>
      <c r="E25" s="9" t="n"/>
      <c r="F25" s="9" t="n"/>
    </row>
    <row r="26">
      <c r="A26" s="9" t="n"/>
      <c r="B26" s="9" t="n"/>
      <c r="C26" s="9" t="n"/>
      <c r="D26" s="9" t="n"/>
      <c r="E26" s="9" t="n"/>
      <c r="F26" s="9" t="n"/>
    </row>
    <row r="27">
      <c r="A27" s="9" t="n"/>
      <c r="B27" s="9" t="n"/>
      <c r="C27" s="9" t="n"/>
      <c r="D27" s="9" t="n"/>
      <c r="E27" s="9" t="n"/>
      <c r="F27" s="9" t="n"/>
    </row>
    <row r="28">
      <c r="A28" s="9" t="n"/>
      <c r="B28" s="9" t="n"/>
      <c r="C28" s="9" t="n"/>
      <c r="D28" s="9" t="n"/>
      <c r="E28" s="9" t="n"/>
      <c r="F28" s="9" t="n"/>
    </row>
    <row r="29">
      <c r="A29" s="9" t="n"/>
      <c r="B29" s="9" t="n"/>
      <c r="C29" s="9" t="n"/>
      <c r="D29" s="9" t="n"/>
      <c r="E29" s="9" t="n"/>
      <c r="F29" s="9" t="n"/>
    </row>
    <row r="30">
      <c r="A30" s="9" t="n"/>
      <c r="B30" s="9" t="n"/>
      <c r="C30" s="9" t="n"/>
      <c r="D30" s="9" t="n"/>
      <c r="E30" s="9" t="n"/>
      <c r="F30" s="9" t="n"/>
    </row>
    <row r="31">
      <c r="A31" s="9" t="n"/>
      <c r="B31" s="9" t="n"/>
      <c r="C31" s="9" t="n"/>
      <c r="D31" s="9" t="n"/>
      <c r="E31" s="9" t="n"/>
      <c r="F31" s="9" t="n"/>
    </row>
    <row r="32">
      <c r="A32" s="9" t="n"/>
      <c r="B32" s="9" t="n"/>
      <c r="C32" s="9" t="n"/>
      <c r="D32" s="9" t="n"/>
      <c r="E32" s="9" t="n"/>
      <c r="F32" s="9" t="n"/>
    </row>
    <row r="33">
      <c r="A33" s="9" t="n"/>
      <c r="B33" s="9" t="n"/>
      <c r="C33" s="9" t="n"/>
      <c r="D33" s="9" t="n"/>
      <c r="E33" s="9" t="n"/>
      <c r="F33" s="9" t="n"/>
    </row>
    <row r="36">
      <c r="A36" s="2" t="inlineStr">
        <is>
          <t>GL ACCOUNTS — proof type drives which test sheet 2 applies</t>
        </is>
      </c>
    </row>
    <row r="37">
      <c r="A37" s="3" t="inlineStr">
        <is>
          <t>Expense -&gt; Activity.  Liability / Clearing -&gt; Balance roll-forward.</t>
        </is>
      </c>
    </row>
    <row r="38" ht="36" customHeight="1">
      <c r="A38" s="8" t="inlineStr">
        <is>
          <t>GL account</t>
        </is>
      </c>
      <c r="B38" s="8" t="inlineStr">
        <is>
          <t>Description</t>
        </is>
      </c>
      <c r="C38" s="8" t="inlineStr">
        <is>
          <t>Account type</t>
        </is>
      </c>
      <c r="D38" s="8" t="inlineStr">
        <is>
          <t>Proof type</t>
        </is>
      </c>
      <c r="E38" s="8" t="inlineStr">
        <is>
          <t>Expected sign</t>
        </is>
      </c>
      <c r="F38" s="8" t="inlineStr">
        <is>
          <t>Entity</t>
        </is>
      </c>
    </row>
    <row r="39">
      <c r="A39" s="5" t="inlineStr">
        <is>
          <t>EXAMPLE-6000</t>
        </is>
      </c>
      <c r="B39" s="5" t="inlineStr">
        <is>
          <t>Salaries and wages</t>
        </is>
      </c>
      <c r="C39" s="5" t="inlineStr">
        <is>
          <t>Expense</t>
        </is>
      </c>
      <c r="D39" s="5" t="inlineStr">
        <is>
          <t>Activity</t>
        </is>
      </c>
      <c r="E39" s="5" t="inlineStr">
        <is>
          <t>Debit (positive)</t>
        </is>
      </c>
      <c r="F39" s="5" t="inlineStr">
        <is>
          <t>EXAMPLE-1</t>
        </is>
      </c>
    </row>
    <row r="40">
      <c r="A40" s="5" t="inlineStr">
        <is>
          <t>EXAMPLE-6100</t>
        </is>
      </c>
      <c r="B40" s="5" t="inlineStr">
        <is>
          <t>Employer social security</t>
        </is>
      </c>
      <c r="C40" s="5" t="inlineStr">
        <is>
          <t>Expense</t>
        </is>
      </c>
      <c r="D40" s="5" t="inlineStr">
        <is>
          <t>Activity</t>
        </is>
      </c>
      <c r="E40" s="5" t="inlineStr">
        <is>
          <t>Debit (positive)</t>
        </is>
      </c>
      <c r="F40" s="5" t="inlineStr">
        <is>
          <t>EXAMPLE-1</t>
        </is>
      </c>
    </row>
    <row r="41">
      <c r="A41" s="5" t="inlineStr">
        <is>
          <t>EXAMPLE-2200</t>
        </is>
      </c>
      <c r="B41" s="5" t="inlineStr">
        <is>
          <t>Net pay payable</t>
        </is>
      </c>
      <c r="C41" s="5" t="inlineStr">
        <is>
          <t>Liability</t>
        </is>
      </c>
      <c r="D41" s="5" t="inlineStr">
        <is>
          <t>Balance</t>
        </is>
      </c>
      <c r="E41" s="5" t="inlineStr">
        <is>
          <t>Credit (negative)</t>
        </is>
      </c>
      <c r="F41" s="5" t="inlineStr">
        <is>
          <t>EXAMPLE-1</t>
        </is>
      </c>
    </row>
    <row r="42">
      <c r="A42" s="5" t="inlineStr">
        <is>
          <t>EXAMPLE-2210</t>
        </is>
      </c>
      <c r="B42" s="5" t="inlineStr">
        <is>
          <t>Tax withheld payable</t>
        </is>
      </c>
      <c r="C42" s="5" t="inlineStr">
        <is>
          <t>Liability</t>
        </is>
      </c>
      <c r="D42" s="5" t="inlineStr">
        <is>
          <t>Balance</t>
        </is>
      </c>
      <c r="E42" s="5" t="inlineStr">
        <is>
          <t>Credit (negative)</t>
        </is>
      </c>
      <c r="F42" s="5" t="inlineStr">
        <is>
          <t>EXAMPLE-1</t>
        </is>
      </c>
    </row>
    <row r="43">
      <c r="A43" s="5" t="inlineStr">
        <is>
          <t>EXAMPLE-2250</t>
        </is>
      </c>
      <c r="B43" s="5" t="inlineStr">
        <is>
          <t>Pension payable</t>
        </is>
      </c>
      <c r="C43" s="5" t="inlineStr">
        <is>
          <t>Liability</t>
        </is>
      </c>
      <c r="D43" s="5" t="inlineStr">
        <is>
          <t>Balance</t>
        </is>
      </c>
      <c r="E43" s="5" t="inlineStr">
        <is>
          <t>Credit (negative)</t>
        </is>
      </c>
      <c r="F43" s="5" t="inlineStr">
        <is>
          <t>EXAMPLE-1</t>
        </is>
      </c>
    </row>
    <row r="44">
      <c r="A44" s="5" t="inlineStr">
        <is>
          <t>EXAMPLE-1900</t>
        </is>
      </c>
      <c r="B44" s="5" t="inlineStr">
        <is>
          <t>Payroll clearing</t>
        </is>
      </c>
      <c r="C44" s="5" t="inlineStr">
        <is>
          <t>Clearing</t>
        </is>
      </c>
      <c r="D44" s="5" t="inlineStr">
        <is>
          <t>Balance</t>
        </is>
      </c>
      <c r="E44" s="5" t="inlineStr">
        <is>
          <t>Credit (negative)</t>
        </is>
      </c>
      <c r="F44" s="5" t="inlineStr">
        <is>
          <t>EXAMPLE-1</t>
        </is>
      </c>
    </row>
    <row r="45">
      <c r="A45" s="9" t="n"/>
      <c r="B45" s="9" t="n"/>
      <c r="C45" s="9" t="n"/>
      <c r="D45" s="9" t="n"/>
      <c r="E45" s="9" t="n"/>
      <c r="F45" s="9" t="n"/>
    </row>
    <row r="46">
      <c r="A46" s="9" t="n"/>
      <c r="B46" s="9" t="n"/>
      <c r="C46" s="9" t="n"/>
      <c r="D46" s="9" t="n"/>
      <c r="E46" s="9" t="n"/>
      <c r="F46" s="9" t="n"/>
    </row>
    <row r="47">
      <c r="A47" s="9" t="n"/>
      <c r="B47" s="9" t="n"/>
      <c r="C47" s="9" t="n"/>
      <c r="D47" s="9" t="n"/>
      <c r="E47" s="9" t="n"/>
      <c r="F47" s="9" t="n"/>
    </row>
    <row r="48">
      <c r="A48" s="9" t="n"/>
      <c r="B48" s="9" t="n"/>
      <c r="C48" s="9" t="n"/>
      <c r="D48" s="9" t="n"/>
      <c r="E48" s="9" t="n"/>
      <c r="F48" s="9" t="n"/>
    </row>
    <row r="49">
      <c r="A49" s="9" t="n"/>
      <c r="B49" s="9" t="n"/>
      <c r="C49" s="9" t="n"/>
      <c r="D49" s="9" t="n"/>
      <c r="E49" s="9" t="n"/>
      <c r="F49" s="9" t="n"/>
    </row>
    <row r="50">
      <c r="A50" s="9" t="n"/>
      <c r="B50" s="9" t="n"/>
      <c r="C50" s="9" t="n"/>
      <c r="D50" s="9" t="n"/>
      <c r="E50" s="9" t="n"/>
      <c r="F50" s="9" t="n"/>
    </row>
    <row r="51">
      <c r="A51" s="9" t="n"/>
      <c r="B51" s="9" t="n"/>
      <c r="C51" s="9" t="n"/>
      <c r="D51" s="9" t="n"/>
      <c r="E51" s="9" t="n"/>
      <c r="F51" s="9" t="n"/>
    </row>
    <row r="52">
      <c r="A52" s="9" t="n"/>
      <c r="B52" s="9" t="n"/>
      <c r="C52" s="9" t="n"/>
      <c r="D52" s="9" t="n"/>
      <c r="E52" s="9" t="n"/>
      <c r="F52" s="9" t="n"/>
    </row>
    <row r="53">
      <c r="A53" s="9" t="n"/>
      <c r="B53" s="9" t="n"/>
      <c r="C53" s="9" t="n"/>
      <c r="D53" s="9" t="n"/>
      <c r="E53" s="9" t="n"/>
      <c r="F53" s="9" t="n"/>
    </row>
    <row r="54">
      <c r="A54" s="9" t="n"/>
      <c r="B54" s="9" t="n"/>
      <c r="C54" s="9" t="n"/>
      <c r="D54" s="9" t="n"/>
      <c r="E54" s="9" t="n"/>
      <c r="F54" s="9" t="n"/>
    </row>
    <row r="55">
      <c r="A55" s="9" t="n"/>
      <c r="B55" s="9" t="n"/>
      <c r="C55" s="9" t="n"/>
      <c r="D55" s="9" t="n"/>
      <c r="E55" s="9" t="n"/>
      <c r="F55" s="9" t="n"/>
    </row>
    <row r="56">
      <c r="A56" s="9" t="n"/>
      <c r="B56" s="9" t="n"/>
      <c r="C56" s="9" t="n"/>
      <c r="D56" s="9" t="n"/>
      <c r="E56" s="9" t="n"/>
      <c r="F56" s="9" t="n"/>
    </row>
    <row r="57">
      <c r="A57" s="9" t="n"/>
      <c r="B57" s="9" t="n"/>
      <c r="C57" s="9" t="n"/>
      <c r="D57" s="9" t="n"/>
      <c r="E57" s="9" t="n"/>
      <c r="F57" s="9" t="n"/>
    </row>
    <row r="58">
      <c r="A58" s="9" t="n"/>
      <c r="B58" s="9" t="n"/>
      <c r="C58" s="9" t="n"/>
      <c r="D58" s="9" t="n"/>
      <c r="E58" s="9" t="n"/>
      <c r="F58" s="9" t="n"/>
    </row>
    <row r="59">
      <c r="A59" s="9" t="n"/>
      <c r="B59" s="9" t="n"/>
      <c r="C59" s="9" t="n"/>
      <c r="D59" s="9" t="n"/>
      <c r="E59" s="9" t="n"/>
      <c r="F59" s="9" t="n"/>
    </row>
    <row r="60">
      <c r="A60" s="9" t="n"/>
      <c r="B60" s="9" t="n"/>
      <c r="C60" s="9" t="n"/>
      <c r="D60" s="9" t="n"/>
      <c r="E60" s="9" t="n"/>
      <c r="F60" s="9" t="n"/>
    </row>
    <row r="61">
      <c r="A61" s="9" t="n"/>
      <c r="B61" s="9" t="n"/>
      <c r="C61" s="9" t="n"/>
      <c r="D61" s="9" t="n"/>
      <c r="E61" s="9" t="n"/>
      <c r="F61" s="9" t="n"/>
    </row>
    <row r="62">
      <c r="A62" s="9" t="n"/>
      <c r="B62" s="9" t="n"/>
      <c r="C62" s="9" t="n"/>
      <c r="D62" s="9" t="n"/>
      <c r="E62" s="9" t="n"/>
      <c r="F62" s="9" t="n"/>
    </row>
    <row r="63">
      <c r="A63" s="9" t="n"/>
      <c r="B63" s="9" t="n"/>
      <c r="C63" s="9" t="n"/>
      <c r="D63" s="9" t="n"/>
      <c r="E63" s="9" t="n"/>
      <c r="F63" s="9" t="n"/>
    </row>
    <row r="64">
      <c r="A64" s="9" t="n"/>
      <c r="B64" s="9" t="n"/>
      <c r="C64" s="9" t="n"/>
      <c r="D64" s="9" t="n"/>
      <c r="E64" s="9" t="n"/>
      <c r="F64" s="9" t="n"/>
    </row>
    <row r="65">
      <c r="A65" s="9" t="n"/>
      <c r="B65" s="9" t="n"/>
      <c r="C65" s="9" t="n"/>
      <c r="D65" s="9" t="n"/>
      <c r="E65" s="9" t="n"/>
      <c r="F65" s="9" t="n"/>
    </row>
    <row r="66">
      <c r="A66" s="9" t="n"/>
      <c r="B66" s="9" t="n"/>
      <c r="C66" s="9" t="n"/>
      <c r="D66" s="9" t="n"/>
      <c r="E66" s="9" t="n"/>
      <c r="F66" s="9" t="n"/>
    </row>
    <row r="67">
      <c r="A67" s="9" t="n"/>
      <c r="B67" s="9" t="n"/>
      <c r="C67" s="9" t="n"/>
      <c r="D67" s="9" t="n"/>
      <c r="E67" s="9" t="n"/>
      <c r="F67" s="9" t="n"/>
    </row>
    <row r="68">
      <c r="A68" s="9" t="n"/>
      <c r="B68" s="9" t="n"/>
      <c r="C68" s="9" t="n"/>
      <c r="D68" s="9" t="n"/>
      <c r="E68" s="9" t="n"/>
      <c r="F68" s="9" t="n"/>
    </row>
    <row r="69">
      <c r="A69" s="9" t="n"/>
      <c r="B69" s="9" t="n"/>
      <c r="C69" s="9" t="n"/>
      <c r="D69" s="9" t="n"/>
      <c r="E69" s="9" t="n"/>
      <c r="F69" s="9" t="n"/>
    </row>
    <row r="70">
      <c r="A70" s="9" t="n"/>
      <c r="B70" s="9" t="n"/>
      <c r="C70" s="9" t="n"/>
      <c r="D70" s="9" t="n"/>
      <c r="E70" s="9" t="n"/>
      <c r="F70" s="9" t="n"/>
    </row>
    <row r="71">
      <c r="A71" s="9" t="n"/>
      <c r="B71" s="9" t="n"/>
      <c r="C71" s="9" t="n"/>
      <c r="D71" s="9" t="n"/>
      <c r="E71" s="9" t="n"/>
      <c r="F71" s="9" t="n"/>
    </row>
    <row r="72">
      <c r="A72" s="9" t="n"/>
      <c r="B72" s="9" t="n"/>
      <c r="C72" s="9" t="n"/>
      <c r="D72" s="9" t="n"/>
      <c r="E72" s="9" t="n"/>
      <c r="F72" s="9" t="n"/>
    </row>
    <row r="73">
      <c r="A73" s="9" t="n"/>
      <c r="B73" s="9" t="n"/>
      <c r="C73" s="9" t="n"/>
      <c r="D73" s="9" t="n"/>
      <c r="E73" s="9" t="n"/>
      <c r="F73" s="9" t="n"/>
    </row>
    <row r="74">
      <c r="A74" s="9" t="n"/>
      <c r="B74" s="9" t="n"/>
      <c r="C74" s="9" t="n"/>
      <c r="D74" s="9" t="n"/>
      <c r="E74" s="9" t="n"/>
      <c r="F74" s="9" t="n"/>
    </row>
    <row r="75">
      <c r="A75" s="9" t="n"/>
      <c r="B75" s="9" t="n"/>
      <c r="C75" s="9" t="n"/>
      <c r="D75" s="9" t="n"/>
      <c r="E75" s="9" t="n"/>
      <c r="F75" s="9" t="n"/>
    </row>
    <row r="76">
      <c r="A76" s="9" t="n"/>
      <c r="B76" s="9" t="n"/>
      <c r="C76" s="9" t="n"/>
      <c r="D76" s="9" t="n"/>
      <c r="E76" s="9" t="n"/>
      <c r="F76" s="9" t="n"/>
    </row>
    <row r="77">
      <c r="A77" s="9" t="n"/>
      <c r="B77" s="9" t="n"/>
      <c r="C77" s="9" t="n"/>
      <c r="D77" s="9" t="n"/>
      <c r="E77" s="9" t="n"/>
      <c r="F77" s="9" t="n"/>
    </row>
    <row r="78">
      <c r="A78" s="9" t="n"/>
      <c r="B78" s="9" t="n"/>
      <c r="C78" s="9" t="n"/>
      <c r="D78" s="9" t="n"/>
      <c r="E78" s="9" t="n"/>
      <c r="F78" s="9" t="n"/>
    </row>
    <row r="79">
      <c r="A79" s="9" t="n"/>
      <c r="B79" s="9" t="n"/>
      <c r="C79" s="9" t="n"/>
      <c r="D79" s="9" t="n"/>
      <c r="E79" s="9" t="n"/>
      <c r="F79" s="9" t="n"/>
    </row>
    <row r="80">
      <c r="A80" s="9" t="n"/>
      <c r="B80" s="9" t="n"/>
      <c r="C80" s="9" t="n"/>
      <c r="D80" s="9" t="n"/>
      <c r="E80" s="9" t="n"/>
      <c r="F80" s="9" t="n"/>
    </row>
    <row r="81">
      <c r="A81" s="9" t="n"/>
      <c r="B81" s="9" t="n"/>
      <c r="C81" s="9" t="n"/>
      <c r="D81" s="9" t="n"/>
      <c r="E81" s="9" t="n"/>
      <c r="F81" s="9" t="n"/>
    </row>
    <row r="82">
      <c r="A82" s="9" t="n"/>
      <c r="B82" s="9" t="n"/>
      <c r="C82" s="9" t="n"/>
      <c r="D82" s="9" t="n"/>
      <c r="E82" s="9" t="n"/>
      <c r="F82" s="9" t="n"/>
    </row>
    <row r="83">
      <c r="A83" s="9" t="n"/>
      <c r="B83" s="9" t="n"/>
      <c r="C83" s="9" t="n"/>
      <c r="D83" s="9" t="n"/>
      <c r="E83" s="9" t="n"/>
      <c r="F83" s="9" t="n"/>
    </row>
    <row r="84">
      <c r="A84" s="9" t="n"/>
      <c r="B84" s="9" t="n"/>
      <c r="C84" s="9" t="n"/>
      <c r="D84" s="9" t="n"/>
      <c r="E84" s="9" t="n"/>
      <c r="F84" s="9" t="n"/>
    </row>
    <row r="85">
      <c r="A85" s="9" t="n"/>
      <c r="B85" s="9" t="n"/>
      <c r="C85" s="9" t="n"/>
      <c r="D85" s="9" t="n"/>
      <c r="E85" s="9" t="n"/>
      <c r="F85" s="9" t="n"/>
    </row>
    <row r="86">
      <c r="A86" s="9" t="n"/>
      <c r="B86" s="9" t="n"/>
      <c r="C86" s="9" t="n"/>
      <c r="D86" s="9" t="n"/>
      <c r="E86" s="9" t="n"/>
      <c r="F86" s="9" t="n"/>
    </row>
    <row r="87">
      <c r="A87" s="9" t="n"/>
      <c r="B87" s="9" t="n"/>
      <c r="C87" s="9" t="n"/>
      <c r="D87" s="9" t="n"/>
      <c r="E87" s="9" t="n"/>
      <c r="F87" s="9" t="n"/>
    </row>
    <row r="88">
      <c r="A88" s="9" t="n"/>
      <c r="B88" s="9" t="n"/>
      <c r="C88" s="9" t="n"/>
      <c r="D88" s="9" t="n"/>
      <c r="E88" s="9" t="n"/>
      <c r="F88" s="9" t="n"/>
    </row>
    <row r="89">
      <c r="A89" s="9" t="n"/>
      <c r="B89" s="9" t="n"/>
      <c r="C89" s="9" t="n"/>
      <c r="D89" s="9" t="n"/>
      <c r="E89" s="9" t="n"/>
      <c r="F89" s="9" t="n"/>
    </row>
    <row r="90">
      <c r="A90" s="9" t="n"/>
      <c r="B90" s="9" t="n"/>
      <c r="C90" s="9" t="n"/>
      <c r="D90" s="9" t="n"/>
      <c r="E90" s="9" t="n"/>
      <c r="F90" s="9" t="n"/>
    </row>
    <row r="91">
      <c r="A91" s="9" t="n"/>
      <c r="B91" s="9" t="n"/>
      <c r="C91" s="9" t="n"/>
      <c r="D91" s="9" t="n"/>
      <c r="E91" s="9" t="n"/>
      <c r="F91" s="9" t="n"/>
    </row>
    <row r="92">
      <c r="A92" s="9" t="n"/>
      <c r="B92" s="9" t="n"/>
      <c r="C92" s="9" t="n"/>
      <c r="D92" s="9" t="n"/>
      <c r="E92" s="9" t="n"/>
      <c r="F92" s="9" t="n"/>
    </row>
    <row r="93">
      <c r="A93" s="9" t="n"/>
      <c r="B93" s="9" t="n"/>
      <c r="C93" s="9" t="n"/>
      <c r="D93" s="9" t="n"/>
      <c r="E93" s="9" t="n"/>
      <c r="F93" s="9" t="n"/>
    </row>
    <row r="94">
      <c r="A94" s="9" t="n"/>
      <c r="B94" s="9" t="n"/>
      <c r="C94" s="9" t="n"/>
      <c r="D94" s="9" t="n"/>
      <c r="E94" s="9" t="n"/>
      <c r="F94" s="9" t="n"/>
    </row>
    <row r="95">
      <c r="A95" s="9" t="n"/>
      <c r="B95" s="9" t="n"/>
      <c r="C95" s="9" t="n"/>
      <c r="D95" s="9" t="n"/>
      <c r="E95" s="9" t="n"/>
      <c r="F95" s="9" t="n"/>
    </row>
    <row r="96">
      <c r="A96" s="9" t="n"/>
      <c r="B96" s="9" t="n"/>
      <c r="C96" s="9" t="n"/>
      <c r="D96" s="9" t="n"/>
      <c r="E96" s="9" t="n"/>
      <c r="F96" s="9" t="n"/>
    </row>
    <row r="97">
      <c r="A97" s="9" t="n"/>
      <c r="B97" s="9" t="n"/>
      <c r="C97" s="9" t="n"/>
      <c r="D97" s="9" t="n"/>
      <c r="E97" s="9" t="n"/>
      <c r="F97" s="9" t="n"/>
    </row>
    <row r="98">
      <c r="A98" s="9" t="n"/>
      <c r="B98" s="9" t="n"/>
      <c r="C98" s="9" t="n"/>
      <c r="D98" s="9" t="n"/>
      <c r="E98" s="9" t="n"/>
      <c r="F98" s="9" t="n"/>
    </row>
    <row r="99">
      <c r="A99" s="9" t="n"/>
      <c r="B99" s="9" t="n"/>
      <c r="C99" s="9" t="n"/>
      <c r="D99" s="9" t="n"/>
      <c r="E99" s="9" t="n"/>
      <c r="F99" s="9" t="n"/>
    </row>
    <row r="100">
      <c r="A100" s="9" t="n"/>
      <c r="B100" s="9" t="n"/>
      <c r="C100" s="9" t="n"/>
      <c r="D100" s="9" t="n"/>
      <c r="E100" s="9" t="n"/>
      <c r="F100" s="9" t="n"/>
    </row>
    <row r="101">
      <c r="A101" s="9" t="n"/>
      <c r="B101" s="9" t="n"/>
      <c r="C101" s="9" t="n"/>
      <c r="D101" s="9" t="n"/>
      <c r="E101" s="9" t="n"/>
      <c r="F101" s="9" t="n"/>
    </row>
    <row r="102">
      <c r="A102" s="9" t="n"/>
      <c r="B102" s="9" t="n"/>
      <c r="C102" s="9" t="n"/>
      <c r="D102" s="9" t="n"/>
      <c r="E102" s="9" t="n"/>
      <c r="F102" s="9" t="n"/>
    </row>
    <row r="103">
      <c r="A103" s="9" t="n"/>
      <c r="B103" s="9" t="n"/>
      <c r="C103" s="9" t="n"/>
      <c r="D103" s="9" t="n"/>
      <c r="E103" s="9" t="n"/>
      <c r="F103" s="9" t="n"/>
    </row>
    <row r="104">
      <c r="A104" s="9" t="n"/>
      <c r="B104" s="9" t="n"/>
      <c r="C104" s="9" t="n"/>
      <c r="D104" s="9" t="n"/>
      <c r="E104" s="9" t="n"/>
      <c r="F104" s="9" t="n"/>
    </row>
    <row r="105">
      <c r="A105" s="9" t="n"/>
      <c r="B105" s="9" t="n"/>
      <c r="C105" s="9" t="n"/>
      <c r="D105" s="9" t="n"/>
      <c r="E105" s="9" t="n"/>
      <c r="F105" s="9" t="n"/>
    </row>
    <row r="106">
      <c r="A106" s="9" t="n"/>
      <c r="B106" s="9" t="n"/>
      <c r="C106" s="9" t="n"/>
      <c r="D106" s="9" t="n"/>
      <c r="E106" s="9" t="n"/>
      <c r="F106" s="9" t="n"/>
    </row>
    <row r="107">
      <c r="A107" s="9" t="n"/>
      <c r="B107" s="9" t="n"/>
      <c r="C107" s="9" t="n"/>
      <c r="D107" s="9" t="n"/>
      <c r="E107" s="9" t="n"/>
      <c r="F107" s="9" t="n"/>
    </row>
    <row r="108">
      <c r="A108" s="9" t="n"/>
      <c r="B108" s="9" t="n"/>
      <c r="C108" s="9" t="n"/>
      <c r="D108" s="9" t="n"/>
      <c r="E108" s="9" t="n"/>
      <c r="F108" s="9" t="n"/>
    </row>
    <row r="109">
      <c r="A109" s="9" t="n"/>
      <c r="B109" s="9" t="n"/>
      <c r="C109" s="9" t="n"/>
      <c r="D109" s="9" t="n"/>
      <c r="E109" s="9" t="n"/>
      <c r="F109" s="9" t="n"/>
    </row>
    <row r="110">
      <c r="A110" s="9" t="n"/>
      <c r="B110" s="9" t="n"/>
      <c r="C110" s="9" t="n"/>
      <c r="D110" s="9" t="n"/>
      <c r="E110" s="9" t="n"/>
      <c r="F110" s="9" t="n"/>
    </row>
    <row r="111">
      <c r="A111" s="9" t="n"/>
      <c r="B111" s="9" t="n"/>
      <c r="C111" s="9" t="n"/>
      <c r="D111" s="9" t="n"/>
      <c r="E111" s="9" t="n"/>
      <c r="F111" s="9" t="n"/>
    </row>
    <row r="112">
      <c r="A112" s="9" t="n"/>
      <c r="B112" s="9" t="n"/>
      <c r="C112" s="9" t="n"/>
      <c r="D112" s="9" t="n"/>
      <c r="E112" s="9" t="n"/>
      <c r="F112" s="9" t="n"/>
    </row>
    <row r="113">
      <c r="A113" s="9" t="n"/>
      <c r="B113" s="9" t="n"/>
      <c r="C113" s="9" t="n"/>
      <c r="D113" s="9" t="n"/>
      <c r="E113" s="9" t="n"/>
      <c r="F113" s="9" t="n"/>
    </row>
    <row r="114">
      <c r="A114" s="9" t="n"/>
      <c r="B114" s="9" t="n"/>
      <c r="C114" s="9" t="n"/>
      <c r="D114" s="9" t="n"/>
      <c r="E114" s="9" t="n"/>
      <c r="F114" s="9" t="n"/>
    </row>
    <row r="115">
      <c r="A115" s="9" t="n"/>
      <c r="B115" s="9" t="n"/>
      <c r="C115" s="9" t="n"/>
      <c r="D115" s="9" t="n"/>
      <c r="E115" s="9" t="n"/>
      <c r="F115" s="9" t="n"/>
    </row>
    <row r="116">
      <c r="A116" s="9" t="n"/>
      <c r="B116" s="9" t="n"/>
      <c r="C116" s="9" t="n"/>
      <c r="D116" s="9" t="n"/>
      <c r="E116" s="9" t="n"/>
      <c r="F116" s="9" t="n"/>
    </row>
    <row r="117">
      <c r="A117" s="9" t="n"/>
      <c r="B117" s="9" t="n"/>
      <c r="C117" s="9" t="n"/>
      <c r="D117" s="9" t="n"/>
      <c r="E117" s="9" t="n"/>
      <c r="F117" s="9" t="n"/>
    </row>
    <row r="118">
      <c r="A118" s="9" t="n"/>
      <c r="B118" s="9" t="n"/>
      <c r="C118" s="9" t="n"/>
      <c r="D118" s="9" t="n"/>
      <c r="E118" s="9" t="n"/>
      <c r="F118" s="9" t="n"/>
    </row>
    <row r="119">
      <c r="A119" s="9" t="n"/>
      <c r="B119" s="9" t="n"/>
      <c r="C119" s="9" t="n"/>
      <c r="D119" s="9" t="n"/>
      <c r="E119" s="9" t="n"/>
      <c r="F119" s="9" t="n"/>
    </row>
    <row r="120">
      <c r="A120" s="9" t="n"/>
      <c r="B120" s="9" t="n"/>
      <c r="C120" s="9" t="n"/>
      <c r="D120" s="9" t="n"/>
      <c r="E120" s="9" t="n"/>
      <c r="F120" s="9" t="n"/>
    </row>
    <row r="123">
      <c r="A123" s="2" t="inlineStr">
        <is>
          <t>PAY CODE MAP  -&gt;  GL ACCOUNT</t>
        </is>
      </c>
    </row>
    <row r="124" ht="36" customHeight="1">
      <c r="A124" s="8" t="inlineStr">
        <is>
          <t>Pay code</t>
        </is>
      </c>
      <c r="B124" s="8" t="inlineStr">
        <is>
          <t>Description</t>
        </is>
      </c>
      <c r="C124" s="8" t="inlineStr">
        <is>
          <t>Type</t>
        </is>
      </c>
      <c r="D124" s="8" t="inlineStr">
        <is>
          <t>GL account</t>
        </is>
      </c>
      <c r="E124" s="8" t="inlineStr">
        <is>
          <t>Notes</t>
        </is>
      </c>
    </row>
    <row r="125">
      <c r="A125" s="5" t="inlineStr">
        <is>
          <t>EXAMPLE-BASIC</t>
        </is>
      </c>
      <c r="B125" s="5" t="inlineStr">
        <is>
          <t>Basic salary</t>
        </is>
      </c>
      <c r="C125" s="5" t="inlineStr">
        <is>
          <t>Earning</t>
        </is>
      </c>
      <c r="D125" s="5" t="inlineStr">
        <is>
          <t>EXAMPLE-6000</t>
        </is>
      </c>
      <c r="E125" s="5" t="inlineStr"/>
    </row>
    <row r="126">
      <c r="A126" s="5" t="inlineStr">
        <is>
          <t>EXAMPLE-OT</t>
        </is>
      </c>
      <c r="B126" s="5" t="inlineStr">
        <is>
          <t>Overtime</t>
        </is>
      </c>
      <c r="C126" s="5" t="inlineStr">
        <is>
          <t>Earning</t>
        </is>
      </c>
      <c r="D126" s="5" t="inlineStr">
        <is>
          <t>EXAMPLE-6000</t>
        </is>
      </c>
      <c r="E126" s="5" t="inlineStr"/>
    </row>
    <row r="127">
      <c r="A127" s="5" t="inlineStr">
        <is>
          <t>EXAMPLE-BONUS</t>
        </is>
      </c>
      <c r="B127" s="5" t="inlineStr">
        <is>
          <t>Bonus</t>
        </is>
      </c>
      <c r="C127" s="5" t="inlineStr">
        <is>
          <t>Earning</t>
        </is>
      </c>
      <c r="D127" s="5" t="inlineStr">
        <is>
          <t>EXAMPLE-6000</t>
        </is>
      </c>
      <c r="E127" s="5" t="inlineStr">
        <is>
          <t>often kept in its own account</t>
        </is>
      </c>
    </row>
    <row r="128">
      <c r="A128" s="5" t="inlineStr">
        <is>
          <t>EXAMPLE-ERSS</t>
        </is>
      </c>
      <c r="B128" s="5" t="inlineStr">
        <is>
          <t>Employer social security</t>
        </is>
      </c>
      <c r="C128" s="5" t="inlineStr">
        <is>
          <t>Employer cost</t>
        </is>
      </c>
      <c r="D128" s="5" t="inlineStr">
        <is>
          <t>EXAMPLE-6100</t>
        </is>
      </c>
      <c r="E128" s="5" t="inlineStr"/>
    </row>
    <row r="129">
      <c r="A129" s="5" t="inlineStr">
        <is>
          <t>EXAMPLE-PAYE</t>
        </is>
      </c>
      <c r="B129" s="5" t="inlineStr">
        <is>
          <t>Income tax withheld</t>
        </is>
      </c>
      <c r="C129" s="5" t="inlineStr">
        <is>
          <t>Tax</t>
        </is>
      </c>
      <c r="D129" s="5" t="inlineStr">
        <is>
          <t>EXAMPLE-2210</t>
        </is>
      </c>
      <c r="E129" s="5" t="inlineStr"/>
    </row>
    <row r="130">
      <c r="A130" s="5" t="inlineStr">
        <is>
          <t>EXAMPLE-PEN</t>
        </is>
      </c>
      <c r="B130" s="5" t="inlineStr">
        <is>
          <t>Pension - employee</t>
        </is>
      </c>
      <c r="C130" s="5" t="inlineStr">
        <is>
          <t>Employee deduction</t>
        </is>
      </c>
      <c r="D130" s="5" t="inlineStr">
        <is>
          <t>EXAMPLE-2250</t>
        </is>
      </c>
      <c r="E130" s="5" t="inlineStr"/>
    </row>
    <row r="131">
      <c r="A131" s="5" t="inlineStr">
        <is>
          <t>EXAMPLE-EXP</t>
        </is>
      </c>
      <c r="B131" s="5" t="inlineStr">
        <is>
          <t>Expense reimbursement</t>
        </is>
      </c>
      <c r="C131" s="5" t="inlineStr">
        <is>
          <t>Reimbursement (paid via payroll)</t>
        </is>
      </c>
      <c r="D131" s="5" t="inlineStr"/>
      <c r="E131" s="5" t="inlineStr">
        <is>
          <t>not a payroll cost — do not map to wages</t>
        </is>
      </c>
    </row>
    <row r="132">
      <c r="A132" s="5" t="inlineStr">
        <is>
          <t>EXAMPLE-BIK</t>
        </is>
      </c>
      <c r="B132" s="5" t="inlineStr">
        <is>
          <t>Company car benefit</t>
        </is>
      </c>
      <c r="C132" s="5" t="inlineStr">
        <is>
          <t>Non-cash / benefit in kind</t>
        </is>
      </c>
      <c r="D132" s="5" t="inlineStr"/>
      <c r="E132" s="5" t="inlineStr">
        <is>
          <t>in gross and tax, never in cash — excluded from the net-pay-to-bank tie</t>
        </is>
      </c>
    </row>
    <row r="133">
      <c r="A133" s="5" t="inlineStr">
        <is>
          <t>EXAMPLE-NET</t>
        </is>
      </c>
      <c r="B133" s="5" t="inlineStr">
        <is>
          <t>Net pay</t>
        </is>
      </c>
      <c r="C133" s="5" t="inlineStr">
        <is>
          <t>Net pay</t>
        </is>
      </c>
      <c r="D133" s="5" t="inlineStr">
        <is>
          <t>EXAMPLE-2200</t>
        </is>
      </c>
      <c r="E133" s="5" t="inlineStr"/>
    </row>
    <row r="134">
      <c r="A134" s="9" t="n"/>
      <c r="B134" s="9" t="n"/>
      <c r="C134" s="9" t="n"/>
      <c r="D134" s="9" t="n"/>
      <c r="E134" s="9" t="n"/>
    </row>
    <row r="135">
      <c r="A135" s="9" t="n"/>
      <c r="B135" s="9" t="n"/>
      <c r="C135" s="9" t="n"/>
      <c r="D135" s="9" t="n"/>
      <c r="E135" s="9" t="n"/>
    </row>
    <row r="136">
      <c r="A136" s="9" t="n"/>
      <c r="B136" s="9" t="n"/>
      <c r="C136" s="9" t="n"/>
      <c r="D136" s="9" t="n"/>
      <c r="E136" s="9" t="n"/>
    </row>
    <row r="137">
      <c r="A137" s="9" t="n"/>
      <c r="B137" s="9" t="n"/>
      <c r="C137" s="9" t="n"/>
      <c r="D137" s="9" t="n"/>
      <c r="E137" s="9" t="n"/>
    </row>
    <row r="138">
      <c r="A138" s="9" t="n"/>
      <c r="B138" s="9" t="n"/>
      <c r="C138" s="9" t="n"/>
      <c r="D138" s="9" t="n"/>
      <c r="E138" s="9" t="n"/>
    </row>
    <row r="139">
      <c r="A139" s="9" t="n"/>
      <c r="B139" s="9" t="n"/>
      <c r="C139" s="9" t="n"/>
      <c r="D139" s="9" t="n"/>
      <c r="E139" s="9" t="n"/>
    </row>
    <row r="140">
      <c r="A140" s="9" t="n"/>
      <c r="B140" s="9" t="n"/>
      <c r="C140" s="9" t="n"/>
      <c r="D140" s="9" t="n"/>
      <c r="E140" s="9" t="n"/>
    </row>
    <row r="141">
      <c r="A141" s="9" t="n"/>
      <c r="B141" s="9" t="n"/>
      <c r="C141" s="9" t="n"/>
      <c r="D141" s="9" t="n"/>
      <c r="E141" s="9" t="n"/>
    </row>
    <row r="142">
      <c r="A142" s="9" t="n"/>
      <c r="B142" s="9" t="n"/>
      <c r="C142" s="9" t="n"/>
      <c r="D142" s="9" t="n"/>
      <c r="E142" s="9" t="n"/>
    </row>
    <row r="143">
      <c r="A143" s="9" t="n"/>
      <c r="B143" s="9" t="n"/>
      <c r="C143" s="9" t="n"/>
      <c r="D143" s="9" t="n"/>
      <c r="E143" s="9" t="n"/>
    </row>
    <row r="144">
      <c r="A144" s="9" t="n"/>
      <c r="B144" s="9" t="n"/>
      <c r="C144" s="9" t="n"/>
      <c r="D144" s="9" t="n"/>
      <c r="E144" s="9" t="n"/>
    </row>
    <row r="145">
      <c r="A145" s="9" t="n"/>
      <c r="B145" s="9" t="n"/>
      <c r="C145" s="9" t="n"/>
      <c r="D145" s="9" t="n"/>
      <c r="E145" s="9" t="n"/>
    </row>
    <row r="146">
      <c r="A146" s="9" t="n"/>
      <c r="B146" s="9" t="n"/>
      <c r="C146" s="9" t="n"/>
      <c r="D146" s="9" t="n"/>
      <c r="E146" s="9" t="n"/>
    </row>
    <row r="147">
      <c r="A147" s="9" t="n"/>
      <c r="B147" s="9" t="n"/>
      <c r="C147" s="9" t="n"/>
      <c r="D147" s="9" t="n"/>
      <c r="E147" s="9" t="n"/>
    </row>
    <row r="148">
      <c r="A148" s="9" t="n"/>
      <c r="B148" s="9" t="n"/>
      <c r="C148" s="9" t="n"/>
      <c r="D148" s="9" t="n"/>
      <c r="E148" s="9" t="n"/>
    </row>
    <row r="149">
      <c r="A149" s="9" t="n"/>
      <c r="B149" s="9" t="n"/>
      <c r="C149" s="9" t="n"/>
      <c r="D149" s="9" t="n"/>
      <c r="E149" s="9" t="n"/>
    </row>
    <row r="150">
      <c r="A150" s="9" t="n"/>
      <c r="B150" s="9" t="n"/>
      <c r="C150" s="9" t="n"/>
      <c r="D150" s="9" t="n"/>
      <c r="E150" s="9" t="n"/>
    </row>
    <row r="151">
      <c r="A151" s="9" t="n"/>
      <c r="B151" s="9" t="n"/>
      <c r="C151" s="9" t="n"/>
      <c r="D151" s="9" t="n"/>
      <c r="E151" s="9" t="n"/>
    </row>
    <row r="152">
      <c r="A152" s="9" t="n"/>
      <c r="B152" s="9" t="n"/>
      <c r="C152" s="9" t="n"/>
      <c r="D152" s="9" t="n"/>
      <c r="E152" s="9" t="n"/>
    </row>
    <row r="153">
      <c r="A153" s="9" t="n"/>
      <c r="B153" s="9" t="n"/>
      <c r="C153" s="9" t="n"/>
      <c r="D153" s="9" t="n"/>
      <c r="E153" s="9" t="n"/>
    </row>
    <row r="154">
      <c r="A154" s="9" t="n"/>
      <c r="B154" s="9" t="n"/>
      <c r="C154" s="9" t="n"/>
      <c r="D154" s="9" t="n"/>
      <c r="E154" s="9" t="n"/>
    </row>
    <row r="155">
      <c r="A155" s="9" t="n"/>
      <c r="B155" s="9" t="n"/>
      <c r="C155" s="9" t="n"/>
      <c r="D155" s="9" t="n"/>
      <c r="E155" s="9" t="n"/>
    </row>
    <row r="156">
      <c r="A156" s="9" t="n"/>
      <c r="B156" s="9" t="n"/>
      <c r="C156" s="9" t="n"/>
      <c r="D156" s="9" t="n"/>
      <c r="E156" s="9" t="n"/>
    </row>
    <row r="157">
      <c r="A157" s="9" t="n"/>
      <c r="B157" s="9" t="n"/>
      <c r="C157" s="9" t="n"/>
      <c r="D157" s="9" t="n"/>
      <c r="E157" s="9" t="n"/>
    </row>
    <row r="158">
      <c r="A158" s="9" t="n"/>
      <c r="B158" s="9" t="n"/>
      <c r="C158" s="9" t="n"/>
      <c r="D158" s="9" t="n"/>
      <c r="E158" s="9" t="n"/>
    </row>
    <row r="159">
      <c r="A159" s="9" t="n"/>
      <c r="B159" s="9" t="n"/>
      <c r="C159" s="9" t="n"/>
      <c r="D159" s="9" t="n"/>
      <c r="E159" s="9" t="n"/>
    </row>
    <row r="160">
      <c r="A160" s="9" t="n"/>
      <c r="B160" s="9" t="n"/>
      <c r="C160" s="9" t="n"/>
      <c r="D160" s="9" t="n"/>
      <c r="E160" s="9" t="n"/>
    </row>
    <row r="161">
      <c r="A161" s="9" t="n"/>
      <c r="B161" s="9" t="n"/>
      <c r="C161" s="9" t="n"/>
      <c r="D161" s="9" t="n"/>
      <c r="E161" s="9" t="n"/>
    </row>
    <row r="162">
      <c r="A162" s="9" t="n"/>
      <c r="B162" s="9" t="n"/>
      <c r="C162" s="9" t="n"/>
      <c r="D162" s="9" t="n"/>
      <c r="E162" s="9" t="n"/>
    </row>
    <row r="163">
      <c r="A163" s="9" t="n"/>
      <c r="B163" s="9" t="n"/>
      <c r="C163" s="9" t="n"/>
      <c r="D163" s="9" t="n"/>
      <c r="E163" s="9" t="n"/>
    </row>
    <row r="164">
      <c r="A164" s="9" t="n"/>
      <c r="B164" s="9" t="n"/>
      <c r="C164" s="9" t="n"/>
      <c r="D164" s="9" t="n"/>
      <c r="E164" s="9" t="n"/>
    </row>
    <row r="165">
      <c r="A165" s="9" t="n"/>
      <c r="B165" s="9" t="n"/>
      <c r="C165" s="9" t="n"/>
      <c r="D165" s="9" t="n"/>
      <c r="E165" s="9" t="n"/>
    </row>
    <row r="166">
      <c r="A166" s="9" t="n"/>
      <c r="B166" s="9" t="n"/>
      <c r="C166" s="9" t="n"/>
      <c r="D166" s="9" t="n"/>
      <c r="E166" s="9" t="n"/>
    </row>
    <row r="167">
      <c r="A167" s="9" t="n"/>
      <c r="B167" s="9" t="n"/>
      <c r="C167" s="9" t="n"/>
      <c r="D167" s="9" t="n"/>
      <c r="E167" s="9" t="n"/>
    </row>
    <row r="168">
      <c r="A168" s="9" t="n"/>
      <c r="B168" s="9" t="n"/>
      <c r="C168" s="9" t="n"/>
      <c r="D168" s="9" t="n"/>
      <c r="E168" s="9" t="n"/>
    </row>
    <row r="169">
      <c r="A169" s="9" t="n"/>
      <c r="B169" s="9" t="n"/>
      <c r="C169" s="9" t="n"/>
      <c r="D169" s="9" t="n"/>
      <c r="E169" s="9" t="n"/>
    </row>
    <row r="170">
      <c r="A170" s="9" t="n"/>
      <c r="B170" s="9" t="n"/>
      <c r="C170" s="9" t="n"/>
      <c r="D170" s="9" t="n"/>
      <c r="E170" s="9" t="n"/>
    </row>
    <row r="171">
      <c r="A171" s="9" t="n"/>
      <c r="B171" s="9" t="n"/>
      <c r="C171" s="9" t="n"/>
      <c r="D171" s="9" t="n"/>
      <c r="E171" s="9" t="n"/>
    </row>
    <row r="172">
      <c r="A172" s="9" t="n"/>
      <c r="B172" s="9" t="n"/>
      <c r="C172" s="9" t="n"/>
      <c r="D172" s="9" t="n"/>
      <c r="E172" s="9" t="n"/>
    </row>
    <row r="173">
      <c r="A173" s="9" t="n"/>
      <c r="B173" s="9" t="n"/>
      <c r="C173" s="9" t="n"/>
      <c r="D173" s="9" t="n"/>
      <c r="E173" s="9" t="n"/>
    </row>
    <row r="174">
      <c r="A174" s="9" t="n"/>
      <c r="B174" s="9" t="n"/>
      <c r="C174" s="9" t="n"/>
      <c r="D174" s="9" t="n"/>
      <c r="E174" s="9" t="n"/>
    </row>
    <row r="175">
      <c r="A175" s="9" t="n"/>
      <c r="B175" s="9" t="n"/>
      <c r="C175" s="9" t="n"/>
      <c r="D175" s="9" t="n"/>
      <c r="E175" s="9" t="n"/>
    </row>
    <row r="176">
      <c r="A176" s="9" t="n"/>
      <c r="B176" s="9" t="n"/>
      <c r="C176" s="9" t="n"/>
      <c r="D176" s="9" t="n"/>
      <c r="E176" s="9" t="n"/>
    </row>
    <row r="177">
      <c r="A177" s="9" t="n"/>
      <c r="B177" s="9" t="n"/>
      <c r="C177" s="9" t="n"/>
      <c r="D177" s="9" t="n"/>
      <c r="E177" s="9" t="n"/>
    </row>
    <row r="178">
      <c r="A178" s="9" t="n"/>
      <c r="B178" s="9" t="n"/>
      <c r="C178" s="9" t="n"/>
      <c r="D178" s="9" t="n"/>
      <c r="E178" s="9" t="n"/>
    </row>
    <row r="179">
      <c r="A179" s="9" t="n"/>
      <c r="B179" s="9" t="n"/>
      <c r="C179" s="9" t="n"/>
      <c r="D179" s="9" t="n"/>
      <c r="E179" s="9" t="n"/>
    </row>
    <row r="180">
      <c r="A180" s="9" t="n"/>
      <c r="B180" s="9" t="n"/>
      <c r="C180" s="9" t="n"/>
      <c r="D180" s="9" t="n"/>
      <c r="E180" s="9" t="n"/>
    </row>
    <row r="181">
      <c r="A181" s="9" t="n"/>
      <c r="B181" s="9" t="n"/>
      <c r="C181" s="9" t="n"/>
      <c r="D181" s="9" t="n"/>
      <c r="E181" s="9" t="n"/>
    </row>
    <row r="182">
      <c r="A182" s="9" t="n"/>
      <c r="B182" s="9" t="n"/>
      <c r="C182" s="9" t="n"/>
      <c r="D182" s="9" t="n"/>
      <c r="E182" s="9" t="n"/>
    </row>
    <row r="183">
      <c r="A183" s="9" t="n"/>
      <c r="B183" s="9" t="n"/>
      <c r="C183" s="9" t="n"/>
      <c r="D183" s="9" t="n"/>
      <c r="E183" s="9" t="n"/>
    </row>
    <row r="184">
      <c r="A184" s="9" t="n"/>
      <c r="B184" s="9" t="n"/>
      <c r="C184" s="9" t="n"/>
      <c r="D184" s="9" t="n"/>
      <c r="E184" s="9" t="n"/>
    </row>
    <row r="185">
      <c r="A185" s="9" t="n"/>
      <c r="B185" s="9" t="n"/>
      <c r="C185" s="9" t="n"/>
      <c r="D185" s="9" t="n"/>
      <c r="E185" s="9" t="n"/>
    </row>
    <row r="186">
      <c r="A186" s="9" t="n"/>
      <c r="B186" s="9" t="n"/>
      <c r="C186" s="9" t="n"/>
      <c r="D186" s="9" t="n"/>
      <c r="E186" s="9" t="n"/>
    </row>
    <row r="187">
      <c r="A187" s="9" t="n"/>
      <c r="B187" s="9" t="n"/>
      <c r="C187" s="9" t="n"/>
      <c r="D187" s="9" t="n"/>
      <c r="E187" s="9" t="n"/>
    </row>
    <row r="188">
      <c r="A188" s="9" t="n"/>
      <c r="B188" s="9" t="n"/>
      <c r="C188" s="9" t="n"/>
      <c r="D188" s="9" t="n"/>
      <c r="E188" s="9" t="n"/>
    </row>
    <row r="189">
      <c r="A189" s="9" t="n"/>
      <c r="B189" s="9" t="n"/>
      <c r="C189" s="9" t="n"/>
      <c r="D189" s="9" t="n"/>
      <c r="E189" s="9" t="n"/>
    </row>
    <row r="190">
      <c r="A190" s="9" t="n"/>
      <c r="B190" s="9" t="n"/>
      <c r="C190" s="9" t="n"/>
      <c r="D190" s="9" t="n"/>
      <c r="E190" s="9" t="n"/>
    </row>
    <row r="191">
      <c r="A191" s="9" t="n"/>
      <c r="B191" s="9" t="n"/>
      <c r="C191" s="9" t="n"/>
      <c r="D191" s="9" t="n"/>
      <c r="E191" s="9" t="n"/>
    </row>
    <row r="192">
      <c r="A192" s="9" t="n"/>
      <c r="B192" s="9" t="n"/>
      <c r="C192" s="9" t="n"/>
      <c r="D192" s="9" t="n"/>
      <c r="E192" s="9" t="n"/>
    </row>
    <row r="193">
      <c r="A193" s="9" t="n"/>
      <c r="B193" s="9" t="n"/>
      <c r="C193" s="9" t="n"/>
      <c r="D193" s="9" t="n"/>
      <c r="E193" s="9" t="n"/>
    </row>
    <row r="194">
      <c r="A194" s="9" t="n"/>
      <c r="B194" s="9" t="n"/>
      <c r="C194" s="9" t="n"/>
      <c r="D194" s="9" t="n"/>
      <c r="E194" s="9" t="n"/>
    </row>
    <row r="195">
      <c r="A195" s="9" t="n"/>
      <c r="B195" s="9" t="n"/>
      <c r="C195" s="9" t="n"/>
      <c r="D195" s="9" t="n"/>
      <c r="E195" s="9" t="n"/>
    </row>
    <row r="196">
      <c r="A196" s="9" t="n"/>
      <c r="B196" s="9" t="n"/>
      <c r="C196" s="9" t="n"/>
      <c r="D196" s="9" t="n"/>
      <c r="E196" s="9" t="n"/>
    </row>
    <row r="197">
      <c r="A197" s="9" t="n"/>
      <c r="B197" s="9" t="n"/>
      <c r="C197" s="9" t="n"/>
      <c r="D197" s="9" t="n"/>
      <c r="E197" s="9" t="n"/>
    </row>
    <row r="198">
      <c r="A198" s="9" t="n"/>
      <c r="B198" s="9" t="n"/>
      <c r="C198" s="9" t="n"/>
      <c r="D198" s="9" t="n"/>
      <c r="E198" s="9" t="n"/>
    </row>
    <row r="199">
      <c r="A199" s="9" t="n"/>
      <c r="B199" s="9" t="n"/>
      <c r="C199" s="9" t="n"/>
      <c r="D199" s="9" t="n"/>
      <c r="E199" s="9" t="n"/>
    </row>
    <row r="200">
      <c r="A200" s="9" t="n"/>
      <c r="B200" s="9" t="n"/>
      <c r="C200" s="9" t="n"/>
      <c r="D200" s="9" t="n"/>
      <c r="E200" s="9" t="n"/>
    </row>
    <row r="201">
      <c r="A201" s="9" t="n"/>
      <c r="B201" s="9" t="n"/>
      <c r="C201" s="9" t="n"/>
      <c r="D201" s="9" t="n"/>
      <c r="E201" s="9" t="n"/>
    </row>
    <row r="202">
      <c r="A202" s="9" t="n"/>
      <c r="B202" s="9" t="n"/>
      <c r="C202" s="9" t="n"/>
      <c r="D202" s="9" t="n"/>
      <c r="E202" s="9" t="n"/>
    </row>
    <row r="203">
      <c r="A203" s="9" t="n"/>
      <c r="B203" s="9" t="n"/>
      <c r="C203" s="9" t="n"/>
      <c r="D203" s="9" t="n"/>
      <c r="E203" s="9" t="n"/>
    </row>
    <row r="204">
      <c r="A204" s="9" t="n"/>
      <c r="B204" s="9" t="n"/>
      <c r="C204" s="9" t="n"/>
      <c r="D204" s="9" t="n"/>
      <c r="E204" s="9" t="n"/>
    </row>
    <row r="205">
      <c r="A205" s="9" t="n"/>
      <c r="B205" s="9" t="n"/>
      <c r="C205" s="9" t="n"/>
      <c r="D205" s="9" t="n"/>
      <c r="E205" s="9" t="n"/>
    </row>
    <row r="206">
      <c r="A206" s="9" t="n"/>
      <c r="B206" s="9" t="n"/>
      <c r="C206" s="9" t="n"/>
      <c r="D206" s="9" t="n"/>
      <c r="E206" s="9" t="n"/>
    </row>
    <row r="207">
      <c r="A207" s="9" t="n"/>
      <c r="B207" s="9" t="n"/>
      <c r="C207" s="9" t="n"/>
      <c r="D207" s="9" t="n"/>
      <c r="E207" s="9" t="n"/>
    </row>
    <row r="208">
      <c r="A208" s="9" t="n"/>
      <c r="B208" s="9" t="n"/>
      <c r="C208" s="9" t="n"/>
      <c r="D208" s="9" t="n"/>
      <c r="E208" s="9" t="n"/>
    </row>
    <row r="209">
      <c r="A209" s="9" t="n"/>
      <c r="B209" s="9" t="n"/>
      <c r="C209" s="9" t="n"/>
      <c r="D209" s="9" t="n"/>
      <c r="E209" s="9" t="n"/>
    </row>
    <row r="210">
      <c r="A210" s="9" t="n"/>
      <c r="B210" s="9" t="n"/>
      <c r="C210" s="9" t="n"/>
      <c r="D210" s="9" t="n"/>
      <c r="E210" s="9" t="n"/>
    </row>
    <row r="211">
      <c r="A211" s="9" t="n"/>
      <c r="B211" s="9" t="n"/>
      <c r="C211" s="9" t="n"/>
      <c r="D211" s="9" t="n"/>
      <c r="E211" s="9" t="n"/>
    </row>
    <row r="212">
      <c r="A212" s="9" t="n"/>
      <c r="B212" s="9" t="n"/>
      <c r="C212" s="9" t="n"/>
      <c r="D212" s="9" t="n"/>
      <c r="E212" s="9" t="n"/>
    </row>
    <row r="213">
      <c r="A213" s="9" t="n"/>
      <c r="B213" s="9" t="n"/>
      <c r="C213" s="9" t="n"/>
      <c r="D213" s="9" t="n"/>
      <c r="E213" s="9" t="n"/>
    </row>
    <row r="214">
      <c r="A214" s="9" t="n"/>
      <c r="B214" s="9" t="n"/>
      <c r="C214" s="9" t="n"/>
      <c r="D214" s="9" t="n"/>
      <c r="E214" s="9" t="n"/>
    </row>
    <row r="215">
      <c r="A215" s="9" t="n"/>
      <c r="B215" s="9" t="n"/>
      <c r="C215" s="9" t="n"/>
      <c r="D215" s="9" t="n"/>
      <c r="E215" s="9" t="n"/>
    </row>
    <row r="216">
      <c r="A216" s="9" t="n"/>
      <c r="B216" s="9" t="n"/>
      <c r="C216" s="9" t="n"/>
      <c r="D216" s="9" t="n"/>
      <c r="E216" s="9" t="n"/>
    </row>
    <row r="217">
      <c r="A217" s="9" t="n"/>
      <c r="B217" s="9" t="n"/>
      <c r="C217" s="9" t="n"/>
      <c r="D217" s="9" t="n"/>
      <c r="E217" s="9" t="n"/>
    </row>
    <row r="218">
      <c r="A218" s="9" t="n"/>
      <c r="B218" s="9" t="n"/>
      <c r="C218" s="9" t="n"/>
      <c r="D218" s="9" t="n"/>
      <c r="E218" s="9" t="n"/>
    </row>
    <row r="219">
      <c r="A219" s="9" t="n"/>
      <c r="B219" s="9" t="n"/>
      <c r="C219" s="9" t="n"/>
      <c r="D219" s="9" t="n"/>
      <c r="E219" s="9" t="n"/>
    </row>
    <row r="220">
      <c r="A220" s="9" t="n"/>
      <c r="B220" s="9" t="n"/>
      <c r="C220" s="9" t="n"/>
      <c r="D220" s="9" t="n"/>
      <c r="E220" s="9" t="n"/>
    </row>
  </sheetData>
  <dataValidations count="5">
    <dataValidation sqref="C39:C120" showDropDown="0" showInputMessage="0" showErrorMessage="0" allowBlank="1" type="list">
      <formula1>"Expense,Liability,Asset,Clearing"</formula1>
    </dataValidation>
    <dataValidation sqref="D39:D120" showDropDown="0" showInputMessage="0" showErrorMessage="0" allowBlank="1" type="list">
      <formula1>"Activity,Balance"</formula1>
    </dataValidation>
    <dataValidation sqref="E39:E120" showDropDown="0" showInputMessage="0" showErrorMessage="0" allowBlank="1" type="list">
      <formula1>"Debit (positive),Credit (negative)"</formula1>
    </dataValidation>
    <dataValidation sqref="C125:C220" showDropDown="0" showInputMessage="0" showErrorMessage="0" allowBlank="1" type="list">
      <formula1>"Earning,Employee deduction,Employer cost,Tax,Net pay,Reimbursement (paid via payroll),Non-cash / benefit in kind,Other"</formula1>
    </dataValidation>
    <dataValidation sqref="D125:D220" showDropDown="0" showInputMessage="0" showErrorMessage="0" allowBlank="1" type="list">
      <formula1>=Setup!$A$39:$A$120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13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26" customWidth="1" min="2" max="2"/>
    <col width="16" customWidth="1" min="3" max="3"/>
    <col width="16" customWidth="1" min="4" max="4"/>
    <col width="12" customWidth="1" min="5" max="5"/>
    <col width="30" customWidth="1" min="6" max="6"/>
    <col width="14" customWidth="1" min="7" max="7"/>
    <col width="15" customWidth="1" min="8" max="8"/>
    <col width="15" customWidth="1" min="9" max="9"/>
    <col width="11" customWidth="1" min="10" max="10"/>
    <col width="22" customWidth="1" min="11" max="11"/>
    <col width="22" customWidth="1" min="12" max="12"/>
  </cols>
  <sheetData>
    <row r="1">
      <c r="A1" s="1" t="inlineStr">
        <is>
          <t>1 — Pre-post checks (payroll operations, before the journal is posted)</t>
        </is>
      </c>
    </row>
    <row r="2">
      <c r="A2" s="3" t="inlineStr">
        <is>
          <t>Debits positive, credits negative. Threshold Setup!B12, floor Setup!B13.</t>
        </is>
      </c>
    </row>
    <row r="3">
      <c r="A3" s="2" t="inlineStr">
        <is>
          <t>Preparer:</t>
        </is>
      </c>
      <c r="B3" s="9" t="n"/>
      <c r="C3" s="2" t="inlineStr">
        <is>
          <t>Date:</t>
        </is>
      </c>
      <c r="D3" s="9" t="n"/>
    </row>
    <row r="5" ht="36" customHeight="1">
      <c r="A5" s="8" t="inlineStr">
        <is>
          <t>Pay code</t>
        </is>
      </c>
      <c r="B5" s="8" t="inlineStr">
        <is>
          <t>Description</t>
        </is>
      </c>
      <c r="C5" s="8" t="inlineStr">
        <is>
          <t>Hours: timekeeping</t>
        </is>
      </c>
      <c r="D5" s="8" t="inlineStr">
        <is>
          <t>Hours: payroll system</t>
        </is>
      </c>
      <c r="E5" s="8" t="inlineStr">
        <is>
          <t>Hours diff</t>
        </is>
      </c>
      <c r="F5" s="8" t="inlineStr">
        <is>
          <t>Explanation</t>
        </is>
      </c>
      <c r="G5" s="8" t="inlineStr">
        <is>
          <t>Backup ref</t>
        </is>
      </c>
      <c r="H5" s="8" t="inlineStr">
        <is>
          <t>Prior period</t>
        </is>
      </c>
      <c r="I5" s="8" t="inlineStr">
        <is>
          <t>Current period</t>
        </is>
      </c>
      <c r="J5" s="8" t="inlineStr">
        <is>
          <t>% change</t>
        </is>
      </c>
      <c r="K5" s="8" t="inlineStr">
        <is>
          <t>Flag</t>
        </is>
      </c>
      <c r="L5" s="8" t="inlineStr">
        <is>
          <t>Reviewed by / date</t>
        </is>
      </c>
    </row>
    <row r="6">
      <c r="A6" s="5" t="inlineStr">
        <is>
          <t>EXAMPLE-BASIC</t>
        </is>
      </c>
      <c r="B6" s="5" t="inlineStr">
        <is>
          <t>Basic salary</t>
        </is>
      </c>
      <c r="C6" s="10" t="n">
        <v>1000</v>
      </c>
      <c r="D6" s="10" t="n">
        <v>1000</v>
      </c>
      <c r="E6" s="11">
        <f>IF(COUNT(C6:D6)=2,ROUND(D6-C6,2),"")</f>
        <v/>
      </c>
      <c r="F6" s="5" t="n"/>
      <c r="G6" s="5" t="n"/>
      <c r="H6" s="12" t="n">
        <v>100000</v>
      </c>
      <c r="I6" s="12" t="n">
        <v>101500</v>
      </c>
      <c r="J6" s="13">
        <f>IF(AND(ISNUMBER(H6),H6&lt;&gt;0,ISNUMBER(I6)),(I6-H6)/H6,"")</f>
        <v/>
      </c>
      <c r="K6" s="14">
        <f>IF(A6="","",IF(AND(N(H6)=0,N(I6)&lt;&gt;0),"NEW CODE - REVIEW",IF(AND(N(H6)&lt;&gt;0,I6=""),"CODE MISSING - REVIEW",IF(J6="","",IF(AND(ABS(N(I6)-N(H6))&gt;=Setup!$B$13,ABS(J6)&gt;Setup!$B$12),"REVIEW","ok")))))</f>
        <v/>
      </c>
      <c r="L6" s="5" t="n"/>
    </row>
    <row r="7">
      <c r="A7" s="5" t="inlineStr">
        <is>
          <t>EXAMPLE-OT</t>
        </is>
      </c>
      <c r="B7" s="5" t="inlineStr">
        <is>
          <t>Overtime</t>
        </is>
      </c>
      <c r="C7" s="10" t="n">
        <v>120</v>
      </c>
      <c r="D7" s="10" t="n">
        <v>132</v>
      </c>
      <c r="E7" s="11">
        <f>IF(COUNT(C7:D7)=2,ROUND(D7-C7,2),"")</f>
        <v/>
      </c>
      <c r="F7" s="5" t="n"/>
      <c r="G7" s="5" t="n"/>
      <c r="H7" s="12" t="n">
        <v>4000</v>
      </c>
      <c r="I7" s="12" t="n">
        <v>6200</v>
      </c>
      <c r="J7" s="13">
        <f>IF(AND(ISNUMBER(H7),H7&lt;&gt;0,ISNUMBER(I7)),(I7-H7)/H7,"")</f>
        <v/>
      </c>
      <c r="K7" s="14">
        <f>IF(A7="","",IF(AND(N(H7)=0,N(I7)&lt;&gt;0),"NEW CODE - REVIEW",IF(AND(N(H7)&lt;&gt;0,I7=""),"CODE MISSING - REVIEW",IF(J7="","",IF(AND(ABS(N(I7)-N(H7))&gt;=Setup!$B$13,ABS(J7)&gt;Setup!$B$12),"REVIEW","ok")))))</f>
        <v/>
      </c>
      <c r="L7" s="5" t="n"/>
    </row>
    <row r="8">
      <c r="A8" s="5" t="inlineStr">
        <is>
          <t>EXAMPLE-BONUS</t>
        </is>
      </c>
      <c r="B8" s="5" t="inlineStr">
        <is>
          <t>Bonus</t>
        </is>
      </c>
      <c r="C8" s="10" t="n"/>
      <c r="D8" s="10" t="n"/>
      <c r="E8" s="11">
        <f>IF(COUNT(C8:D8)=2,ROUND(D8-C8,2),"")</f>
        <v/>
      </c>
      <c r="F8" s="5" t="n"/>
      <c r="G8" s="5" t="n"/>
      <c r="H8" s="12" t="n">
        <v>0</v>
      </c>
      <c r="I8" s="12" t="n">
        <v>25000</v>
      </c>
      <c r="J8" s="13">
        <f>IF(AND(ISNUMBER(H8),H8&lt;&gt;0,ISNUMBER(I8)),(I8-H8)/H8,"")</f>
        <v/>
      </c>
      <c r="K8" s="14">
        <f>IF(A8="","",IF(AND(N(H8)=0,N(I8)&lt;&gt;0),"NEW CODE - REVIEW",IF(AND(N(H8)&lt;&gt;0,I8=""),"CODE MISSING - REVIEW",IF(J8="","",IF(AND(ABS(N(I8)-N(H8))&gt;=Setup!$B$13,ABS(J8)&gt;Setup!$B$12),"REVIEW","ok")))))</f>
        <v/>
      </c>
      <c r="L8" s="5" t="n"/>
    </row>
    <row r="9">
      <c r="A9" s="9" t="n"/>
      <c r="B9" s="9" t="n"/>
      <c r="C9" s="15" t="n"/>
      <c r="D9" s="15" t="n"/>
      <c r="E9" s="11">
        <f>IF(COUNT(C9:D9)=2,ROUND(D9-C9,2),"")</f>
        <v/>
      </c>
      <c r="F9" s="9" t="n"/>
      <c r="G9" s="9" t="n"/>
      <c r="H9" s="7" t="n"/>
      <c r="I9" s="7" t="n"/>
      <c r="J9" s="13">
        <f>IF(AND(ISNUMBER(H9),H9&lt;&gt;0,ISNUMBER(I9)),(I9-H9)/H9,"")</f>
        <v/>
      </c>
      <c r="K9" s="14">
        <f>IF(A9="","",IF(AND(N(H9)=0,N(I9)&lt;&gt;0),"NEW CODE - REVIEW",IF(AND(N(H9)&lt;&gt;0,I9=""),"CODE MISSING - REVIEW",IF(J9="","",IF(AND(ABS(N(I9)-N(H9))&gt;=Setup!$B$13,ABS(J9)&gt;Setup!$B$12),"REVIEW","ok")))))</f>
        <v/>
      </c>
      <c r="L9" s="9" t="n"/>
    </row>
    <row r="10">
      <c r="A10" s="9" t="n"/>
      <c r="B10" s="9" t="n"/>
      <c r="C10" s="15" t="n"/>
      <c r="D10" s="15" t="n"/>
      <c r="E10" s="11">
        <f>IF(COUNT(C10:D10)=2,ROUND(D10-C10,2),"")</f>
        <v/>
      </c>
      <c r="F10" s="9" t="n"/>
      <c r="G10" s="9" t="n"/>
      <c r="H10" s="7" t="n"/>
      <c r="I10" s="7" t="n"/>
      <c r="J10" s="13">
        <f>IF(AND(ISNUMBER(H10),H10&lt;&gt;0,ISNUMBER(I10)),(I10-H10)/H10,"")</f>
        <v/>
      </c>
      <c r="K10" s="14">
        <f>IF(A10="","",IF(AND(N(H10)=0,N(I10)&lt;&gt;0),"NEW CODE - REVIEW",IF(AND(N(H10)&lt;&gt;0,I10=""),"CODE MISSING - REVIEW",IF(J10="","",IF(AND(ABS(N(I10)-N(H10))&gt;=Setup!$B$13,ABS(J10)&gt;Setup!$B$12),"REVIEW","ok")))))</f>
        <v/>
      </c>
      <c r="L10" s="9" t="n"/>
    </row>
    <row r="11">
      <c r="A11" s="9" t="n"/>
      <c r="B11" s="9" t="n"/>
      <c r="C11" s="15" t="n"/>
      <c r="D11" s="15" t="n"/>
      <c r="E11" s="11">
        <f>IF(COUNT(C11:D11)=2,ROUND(D11-C11,2),"")</f>
        <v/>
      </c>
      <c r="F11" s="9" t="n"/>
      <c r="G11" s="9" t="n"/>
      <c r="H11" s="7" t="n"/>
      <c r="I11" s="7" t="n"/>
      <c r="J11" s="13">
        <f>IF(AND(ISNUMBER(H11),H11&lt;&gt;0,ISNUMBER(I11)),(I11-H11)/H11,"")</f>
        <v/>
      </c>
      <c r="K11" s="14">
        <f>IF(A11="","",IF(AND(N(H11)=0,N(I11)&lt;&gt;0),"NEW CODE - REVIEW",IF(AND(N(H11)&lt;&gt;0,I11=""),"CODE MISSING - REVIEW",IF(J11="","",IF(AND(ABS(N(I11)-N(H11))&gt;=Setup!$B$13,ABS(J11)&gt;Setup!$B$12),"REVIEW","ok")))))</f>
        <v/>
      </c>
      <c r="L11" s="9" t="n"/>
    </row>
    <row r="12">
      <c r="A12" s="9" t="n"/>
      <c r="B12" s="9" t="n"/>
      <c r="C12" s="15" t="n"/>
      <c r="D12" s="15" t="n"/>
      <c r="E12" s="11">
        <f>IF(COUNT(C12:D12)=2,ROUND(D12-C12,2),"")</f>
        <v/>
      </c>
      <c r="F12" s="9" t="n"/>
      <c r="G12" s="9" t="n"/>
      <c r="H12" s="7" t="n"/>
      <c r="I12" s="7" t="n"/>
      <c r="J12" s="13">
        <f>IF(AND(ISNUMBER(H12),H12&lt;&gt;0,ISNUMBER(I12)),(I12-H12)/H12,"")</f>
        <v/>
      </c>
      <c r="K12" s="14">
        <f>IF(A12="","",IF(AND(N(H12)=0,N(I12)&lt;&gt;0),"NEW CODE - REVIEW",IF(AND(N(H12)&lt;&gt;0,I12=""),"CODE MISSING - REVIEW",IF(J12="","",IF(AND(ABS(N(I12)-N(H12))&gt;=Setup!$B$13,ABS(J12)&gt;Setup!$B$12),"REVIEW","ok")))))</f>
        <v/>
      </c>
      <c r="L12" s="9" t="n"/>
    </row>
    <row r="13">
      <c r="A13" s="9" t="n"/>
      <c r="B13" s="9" t="n"/>
      <c r="C13" s="15" t="n"/>
      <c r="D13" s="15" t="n"/>
      <c r="E13" s="11">
        <f>IF(COUNT(C13:D13)=2,ROUND(D13-C13,2),"")</f>
        <v/>
      </c>
      <c r="F13" s="9" t="n"/>
      <c r="G13" s="9" t="n"/>
      <c r="H13" s="7" t="n"/>
      <c r="I13" s="7" t="n"/>
      <c r="J13" s="13">
        <f>IF(AND(ISNUMBER(H13),H13&lt;&gt;0,ISNUMBER(I13)),(I13-H13)/H13,"")</f>
        <v/>
      </c>
      <c r="K13" s="14">
        <f>IF(A13="","",IF(AND(N(H13)=0,N(I13)&lt;&gt;0),"NEW CODE - REVIEW",IF(AND(N(H13)&lt;&gt;0,I13=""),"CODE MISSING - REVIEW",IF(J13="","",IF(AND(ABS(N(I13)-N(H13))&gt;=Setup!$B$13,ABS(J13)&gt;Setup!$B$12),"REVIEW","ok")))))</f>
        <v/>
      </c>
      <c r="L13" s="9" t="n"/>
    </row>
    <row r="14">
      <c r="A14" s="9" t="n"/>
      <c r="B14" s="9" t="n"/>
      <c r="C14" s="15" t="n"/>
      <c r="D14" s="15" t="n"/>
      <c r="E14" s="11">
        <f>IF(COUNT(C14:D14)=2,ROUND(D14-C14,2),"")</f>
        <v/>
      </c>
      <c r="F14" s="9" t="n"/>
      <c r="G14" s="9" t="n"/>
      <c r="H14" s="7" t="n"/>
      <c r="I14" s="7" t="n"/>
      <c r="J14" s="13">
        <f>IF(AND(ISNUMBER(H14),H14&lt;&gt;0,ISNUMBER(I14)),(I14-H14)/H14,"")</f>
        <v/>
      </c>
      <c r="K14" s="14">
        <f>IF(A14="","",IF(AND(N(H14)=0,N(I14)&lt;&gt;0),"NEW CODE - REVIEW",IF(AND(N(H14)&lt;&gt;0,I14=""),"CODE MISSING - REVIEW",IF(J14="","",IF(AND(ABS(N(I14)-N(H14))&gt;=Setup!$B$13,ABS(J14)&gt;Setup!$B$12),"REVIEW","ok")))))</f>
        <v/>
      </c>
      <c r="L14" s="9" t="n"/>
    </row>
    <row r="15">
      <c r="A15" s="9" t="n"/>
      <c r="B15" s="9" t="n"/>
      <c r="C15" s="15" t="n"/>
      <c r="D15" s="15" t="n"/>
      <c r="E15" s="11">
        <f>IF(COUNT(C15:D15)=2,ROUND(D15-C15,2),"")</f>
        <v/>
      </c>
      <c r="F15" s="9" t="n"/>
      <c r="G15" s="9" t="n"/>
      <c r="H15" s="7" t="n"/>
      <c r="I15" s="7" t="n"/>
      <c r="J15" s="13">
        <f>IF(AND(ISNUMBER(H15),H15&lt;&gt;0,ISNUMBER(I15)),(I15-H15)/H15,"")</f>
        <v/>
      </c>
      <c r="K15" s="14">
        <f>IF(A15="","",IF(AND(N(H15)=0,N(I15)&lt;&gt;0),"NEW CODE - REVIEW",IF(AND(N(H15)&lt;&gt;0,I15=""),"CODE MISSING - REVIEW",IF(J15="","",IF(AND(ABS(N(I15)-N(H15))&gt;=Setup!$B$13,ABS(J15)&gt;Setup!$B$12),"REVIEW","ok")))))</f>
        <v/>
      </c>
      <c r="L15" s="9" t="n"/>
    </row>
    <row r="16">
      <c r="A16" s="9" t="n"/>
      <c r="B16" s="9" t="n"/>
      <c r="C16" s="15" t="n"/>
      <c r="D16" s="15" t="n"/>
      <c r="E16" s="11">
        <f>IF(COUNT(C16:D16)=2,ROUND(D16-C16,2),"")</f>
        <v/>
      </c>
      <c r="F16" s="9" t="n"/>
      <c r="G16" s="9" t="n"/>
      <c r="H16" s="7" t="n"/>
      <c r="I16" s="7" t="n"/>
      <c r="J16" s="13">
        <f>IF(AND(ISNUMBER(H16),H16&lt;&gt;0,ISNUMBER(I16)),(I16-H16)/H16,"")</f>
        <v/>
      </c>
      <c r="K16" s="14">
        <f>IF(A16="","",IF(AND(N(H16)=0,N(I16)&lt;&gt;0),"NEW CODE - REVIEW",IF(AND(N(H16)&lt;&gt;0,I16=""),"CODE MISSING - REVIEW",IF(J16="","",IF(AND(ABS(N(I16)-N(H16))&gt;=Setup!$B$13,ABS(J16)&gt;Setup!$B$12),"REVIEW","ok")))))</f>
        <v/>
      </c>
      <c r="L16" s="9" t="n"/>
    </row>
    <row r="17">
      <c r="A17" s="9" t="n"/>
      <c r="B17" s="9" t="n"/>
      <c r="C17" s="15" t="n"/>
      <c r="D17" s="15" t="n"/>
      <c r="E17" s="11">
        <f>IF(COUNT(C17:D17)=2,ROUND(D17-C17,2),"")</f>
        <v/>
      </c>
      <c r="F17" s="9" t="n"/>
      <c r="G17" s="9" t="n"/>
      <c r="H17" s="7" t="n"/>
      <c r="I17" s="7" t="n"/>
      <c r="J17" s="13">
        <f>IF(AND(ISNUMBER(H17),H17&lt;&gt;0,ISNUMBER(I17)),(I17-H17)/H17,"")</f>
        <v/>
      </c>
      <c r="K17" s="14">
        <f>IF(A17="","",IF(AND(N(H17)=0,N(I17)&lt;&gt;0),"NEW CODE - REVIEW",IF(AND(N(H17)&lt;&gt;0,I17=""),"CODE MISSING - REVIEW",IF(J17="","",IF(AND(ABS(N(I17)-N(H17))&gt;=Setup!$B$13,ABS(J17)&gt;Setup!$B$12),"REVIEW","ok")))))</f>
        <v/>
      </c>
      <c r="L17" s="9" t="n"/>
    </row>
    <row r="18">
      <c r="A18" s="9" t="n"/>
      <c r="B18" s="9" t="n"/>
      <c r="C18" s="15" t="n"/>
      <c r="D18" s="15" t="n"/>
      <c r="E18" s="11">
        <f>IF(COUNT(C18:D18)=2,ROUND(D18-C18,2),"")</f>
        <v/>
      </c>
      <c r="F18" s="9" t="n"/>
      <c r="G18" s="9" t="n"/>
      <c r="H18" s="7" t="n"/>
      <c r="I18" s="7" t="n"/>
      <c r="J18" s="13">
        <f>IF(AND(ISNUMBER(H18),H18&lt;&gt;0,ISNUMBER(I18)),(I18-H18)/H18,"")</f>
        <v/>
      </c>
      <c r="K18" s="14">
        <f>IF(A18="","",IF(AND(N(H18)=0,N(I18)&lt;&gt;0),"NEW CODE - REVIEW",IF(AND(N(H18)&lt;&gt;0,I18=""),"CODE MISSING - REVIEW",IF(J18="","",IF(AND(ABS(N(I18)-N(H18))&gt;=Setup!$B$13,ABS(J18)&gt;Setup!$B$12),"REVIEW","ok")))))</f>
        <v/>
      </c>
      <c r="L18" s="9" t="n"/>
    </row>
    <row r="19">
      <c r="A19" s="9" t="n"/>
      <c r="B19" s="9" t="n"/>
      <c r="C19" s="15" t="n"/>
      <c r="D19" s="15" t="n"/>
      <c r="E19" s="11">
        <f>IF(COUNT(C19:D19)=2,ROUND(D19-C19,2),"")</f>
        <v/>
      </c>
      <c r="F19" s="9" t="n"/>
      <c r="G19" s="9" t="n"/>
      <c r="H19" s="7" t="n"/>
      <c r="I19" s="7" t="n"/>
      <c r="J19" s="13">
        <f>IF(AND(ISNUMBER(H19),H19&lt;&gt;0,ISNUMBER(I19)),(I19-H19)/H19,"")</f>
        <v/>
      </c>
      <c r="K19" s="14">
        <f>IF(A19="","",IF(AND(N(H19)=0,N(I19)&lt;&gt;0),"NEW CODE - REVIEW",IF(AND(N(H19)&lt;&gt;0,I19=""),"CODE MISSING - REVIEW",IF(J19="","",IF(AND(ABS(N(I19)-N(H19))&gt;=Setup!$B$13,ABS(J19)&gt;Setup!$B$12),"REVIEW","ok")))))</f>
        <v/>
      </c>
      <c r="L19" s="9" t="n"/>
    </row>
    <row r="20">
      <c r="A20" s="9" t="n"/>
      <c r="B20" s="9" t="n"/>
      <c r="C20" s="15" t="n"/>
      <c r="D20" s="15" t="n"/>
      <c r="E20" s="11">
        <f>IF(COUNT(C20:D20)=2,ROUND(D20-C20,2),"")</f>
        <v/>
      </c>
      <c r="F20" s="9" t="n"/>
      <c r="G20" s="9" t="n"/>
      <c r="H20" s="7" t="n"/>
      <c r="I20" s="7" t="n"/>
      <c r="J20" s="13">
        <f>IF(AND(ISNUMBER(H20),H20&lt;&gt;0,ISNUMBER(I20)),(I20-H20)/H20,"")</f>
        <v/>
      </c>
      <c r="K20" s="14">
        <f>IF(A20="","",IF(AND(N(H20)=0,N(I20)&lt;&gt;0),"NEW CODE - REVIEW",IF(AND(N(H20)&lt;&gt;0,I20=""),"CODE MISSING - REVIEW",IF(J20="","",IF(AND(ABS(N(I20)-N(H20))&gt;=Setup!$B$13,ABS(J20)&gt;Setup!$B$12),"REVIEW","ok")))))</f>
        <v/>
      </c>
      <c r="L20" s="9" t="n"/>
    </row>
    <row r="21">
      <c r="A21" s="9" t="n"/>
      <c r="B21" s="9" t="n"/>
      <c r="C21" s="15" t="n"/>
      <c r="D21" s="15" t="n"/>
      <c r="E21" s="11">
        <f>IF(COUNT(C21:D21)=2,ROUND(D21-C21,2),"")</f>
        <v/>
      </c>
      <c r="F21" s="9" t="n"/>
      <c r="G21" s="9" t="n"/>
      <c r="H21" s="7" t="n"/>
      <c r="I21" s="7" t="n"/>
      <c r="J21" s="13">
        <f>IF(AND(ISNUMBER(H21),H21&lt;&gt;0,ISNUMBER(I21)),(I21-H21)/H21,"")</f>
        <v/>
      </c>
      <c r="K21" s="14">
        <f>IF(A21="","",IF(AND(N(H21)=0,N(I21)&lt;&gt;0),"NEW CODE - REVIEW",IF(AND(N(H21)&lt;&gt;0,I21=""),"CODE MISSING - REVIEW",IF(J21="","",IF(AND(ABS(N(I21)-N(H21))&gt;=Setup!$B$13,ABS(J21)&gt;Setup!$B$12),"REVIEW","ok")))))</f>
        <v/>
      </c>
      <c r="L21" s="9" t="n"/>
    </row>
    <row r="22">
      <c r="A22" s="9" t="n"/>
      <c r="B22" s="9" t="n"/>
      <c r="C22" s="15" t="n"/>
      <c r="D22" s="15" t="n"/>
      <c r="E22" s="11">
        <f>IF(COUNT(C22:D22)=2,ROUND(D22-C22,2),"")</f>
        <v/>
      </c>
      <c r="F22" s="9" t="n"/>
      <c r="G22" s="9" t="n"/>
      <c r="H22" s="7" t="n"/>
      <c r="I22" s="7" t="n"/>
      <c r="J22" s="13">
        <f>IF(AND(ISNUMBER(H22),H22&lt;&gt;0,ISNUMBER(I22)),(I22-H22)/H22,"")</f>
        <v/>
      </c>
      <c r="K22" s="14">
        <f>IF(A22="","",IF(AND(N(H22)=0,N(I22)&lt;&gt;0),"NEW CODE - REVIEW",IF(AND(N(H22)&lt;&gt;0,I22=""),"CODE MISSING - REVIEW",IF(J22="","",IF(AND(ABS(N(I22)-N(H22))&gt;=Setup!$B$13,ABS(J22)&gt;Setup!$B$12),"REVIEW","ok")))))</f>
        <v/>
      </c>
      <c r="L22" s="9" t="n"/>
    </row>
    <row r="23">
      <c r="A23" s="9" t="n"/>
      <c r="B23" s="9" t="n"/>
      <c r="C23" s="15" t="n"/>
      <c r="D23" s="15" t="n"/>
      <c r="E23" s="11">
        <f>IF(COUNT(C23:D23)=2,ROUND(D23-C23,2),"")</f>
        <v/>
      </c>
      <c r="F23" s="9" t="n"/>
      <c r="G23" s="9" t="n"/>
      <c r="H23" s="7" t="n"/>
      <c r="I23" s="7" t="n"/>
      <c r="J23" s="13">
        <f>IF(AND(ISNUMBER(H23),H23&lt;&gt;0,ISNUMBER(I23)),(I23-H23)/H23,"")</f>
        <v/>
      </c>
      <c r="K23" s="14">
        <f>IF(A23="","",IF(AND(N(H23)=0,N(I23)&lt;&gt;0),"NEW CODE - REVIEW",IF(AND(N(H23)&lt;&gt;0,I23=""),"CODE MISSING - REVIEW",IF(J23="","",IF(AND(ABS(N(I23)-N(H23))&gt;=Setup!$B$13,ABS(J23)&gt;Setup!$B$12),"REVIEW","ok")))))</f>
        <v/>
      </c>
      <c r="L23" s="9" t="n"/>
    </row>
    <row r="24">
      <c r="A24" s="9" t="n"/>
      <c r="B24" s="9" t="n"/>
      <c r="C24" s="15" t="n"/>
      <c r="D24" s="15" t="n"/>
      <c r="E24" s="11">
        <f>IF(COUNT(C24:D24)=2,ROUND(D24-C24,2),"")</f>
        <v/>
      </c>
      <c r="F24" s="9" t="n"/>
      <c r="G24" s="9" t="n"/>
      <c r="H24" s="7" t="n"/>
      <c r="I24" s="7" t="n"/>
      <c r="J24" s="13">
        <f>IF(AND(ISNUMBER(H24),H24&lt;&gt;0,ISNUMBER(I24)),(I24-H24)/H24,"")</f>
        <v/>
      </c>
      <c r="K24" s="14">
        <f>IF(A24="","",IF(AND(N(H24)=0,N(I24)&lt;&gt;0),"NEW CODE - REVIEW",IF(AND(N(H24)&lt;&gt;0,I24=""),"CODE MISSING - REVIEW",IF(J24="","",IF(AND(ABS(N(I24)-N(H24))&gt;=Setup!$B$13,ABS(J24)&gt;Setup!$B$12),"REVIEW","ok")))))</f>
        <v/>
      </c>
      <c r="L24" s="9" t="n"/>
    </row>
    <row r="25">
      <c r="A25" s="9" t="n"/>
      <c r="B25" s="9" t="n"/>
      <c r="C25" s="15" t="n"/>
      <c r="D25" s="15" t="n"/>
      <c r="E25" s="11">
        <f>IF(COUNT(C25:D25)=2,ROUND(D25-C25,2),"")</f>
        <v/>
      </c>
      <c r="F25" s="9" t="n"/>
      <c r="G25" s="9" t="n"/>
      <c r="H25" s="7" t="n"/>
      <c r="I25" s="7" t="n"/>
      <c r="J25" s="13">
        <f>IF(AND(ISNUMBER(H25),H25&lt;&gt;0,ISNUMBER(I25)),(I25-H25)/H25,"")</f>
        <v/>
      </c>
      <c r="K25" s="14">
        <f>IF(A25="","",IF(AND(N(H25)=0,N(I25)&lt;&gt;0),"NEW CODE - REVIEW",IF(AND(N(H25)&lt;&gt;0,I25=""),"CODE MISSING - REVIEW",IF(J25="","",IF(AND(ABS(N(I25)-N(H25))&gt;=Setup!$B$13,ABS(J25)&gt;Setup!$B$12),"REVIEW","ok")))))</f>
        <v/>
      </c>
      <c r="L25" s="9" t="n"/>
    </row>
    <row r="26">
      <c r="A26" s="9" t="n"/>
      <c r="B26" s="9" t="n"/>
      <c r="C26" s="15" t="n"/>
      <c r="D26" s="15" t="n"/>
      <c r="E26" s="11">
        <f>IF(COUNT(C26:D26)=2,ROUND(D26-C26,2),"")</f>
        <v/>
      </c>
      <c r="F26" s="9" t="n"/>
      <c r="G26" s="9" t="n"/>
      <c r="H26" s="7" t="n"/>
      <c r="I26" s="7" t="n"/>
      <c r="J26" s="13">
        <f>IF(AND(ISNUMBER(H26),H26&lt;&gt;0,ISNUMBER(I26)),(I26-H26)/H26,"")</f>
        <v/>
      </c>
      <c r="K26" s="14">
        <f>IF(A26="","",IF(AND(N(H26)=0,N(I26)&lt;&gt;0),"NEW CODE - REVIEW",IF(AND(N(H26)&lt;&gt;0,I26=""),"CODE MISSING - REVIEW",IF(J26="","",IF(AND(ABS(N(I26)-N(H26))&gt;=Setup!$B$13,ABS(J26)&gt;Setup!$B$12),"REVIEW","ok")))))</f>
        <v/>
      </c>
      <c r="L26" s="9" t="n"/>
    </row>
    <row r="27">
      <c r="A27" s="9" t="n"/>
      <c r="B27" s="9" t="n"/>
      <c r="C27" s="15" t="n"/>
      <c r="D27" s="15" t="n"/>
      <c r="E27" s="11">
        <f>IF(COUNT(C27:D27)=2,ROUND(D27-C27,2),"")</f>
        <v/>
      </c>
      <c r="F27" s="9" t="n"/>
      <c r="G27" s="9" t="n"/>
      <c r="H27" s="7" t="n"/>
      <c r="I27" s="7" t="n"/>
      <c r="J27" s="13">
        <f>IF(AND(ISNUMBER(H27),H27&lt;&gt;0,ISNUMBER(I27)),(I27-H27)/H27,"")</f>
        <v/>
      </c>
      <c r="K27" s="14">
        <f>IF(A27="","",IF(AND(N(H27)=0,N(I27)&lt;&gt;0),"NEW CODE - REVIEW",IF(AND(N(H27)&lt;&gt;0,I27=""),"CODE MISSING - REVIEW",IF(J27="","",IF(AND(ABS(N(I27)-N(H27))&gt;=Setup!$B$13,ABS(J27)&gt;Setup!$B$12),"REVIEW","ok")))))</f>
        <v/>
      </c>
      <c r="L27" s="9" t="n"/>
    </row>
    <row r="28">
      <c r="A28" s="9" t="n"/>
      <c r="B28" s="9" t="n"/>
      <c r="C28" s="15" t="n"/>
      <c r="D28" s="15" t="n"/>
      <c r="E28" s="11">
        <f>IF(COUNT(C28:D28)=2,ROUND(D28-C28,2),"")</f>
        <v/>
      </c>
      <c r="F28" s="9" t="n"/>
      <c r="G28" s="9" t="n"/>
      <c r="H28" s="7" t="n"/>
      <c r="I28" s="7" t="n"/>
      <c r="J28" s="13">
        <f>IF(AND(ISNUMBER(H28),H28&lt;&gt;0,ISNUMBER(I28)),(I28-H28)/H28,"")</f>
        <v/>
      </c>
      <c r="K28" s="14">
        <f>IF(A28="","",IF(AND(N(H28)=0,N(I28)&lt;&gt;0),"NEW CODE - REVIEW",IF(AND(N(H28)&lt;&gt;0,I28=""),"CODE MISSING - REVIEW",IF(J28="","",IF(AND(ABS(N(I28)-N(H28))&gt;=Setup!$B$13,ABS(J28)&gt;Setup!$B$12),"REVIEW","ok")))))</f>
        <v/>
      </c>
      <c r="L28" s="9" t="n"/>
    </row>
    <row r="29">
      <c r="A29" s="9" t="n"/>
      <c r="B29" s="9" t="n"/>
      <c r="C29" s="15" t="n"/>
      <c r="D29" s="15" t="n"/>
      <c r="E29" s="11">
        <f>IF(COUNT(C29:D29)=2,ROUND(D29-C29,2),"")</f>
        <v/>
      </c>
      <c r="F29" s="9" t="n"/>
      <c r="G29" s="9" t="n"/>
      <c r="H29" s="7" t="n"/>
      <c r="I29" s="7" t="n"/>
      <c r="J29" s="13">
        <f>IF(AND(ISNUMBER(H29),H29&lt;&gt;0,ISNUMBER(I29)),(I29-H29)/H29,"")</f>
        <v/>
      </c>
      <c r="K29" s="14">
        <f>IF(A29="","",IF(AND(N(H29)=0,N(I29)&lt;&gt;0),"NEW CODE - REVIEW",IF(AND(N(H29)&lt;&gt;0,I29=""),"CODE MISSING - REVIEW",IF(J29="","",IF(AND(ABS(N(I29)-N(H29))&gt;=Setup!$B$13,ABS(J29)&gt;Setup!$B$12),"REVIEW","ok")))))</f>
        <v/>
      </c>
      <c r="L29" s="9" t="n"/>
    </row>
    <row r="30">
      <c r="A30" s="9" t="n"/>
      <c r="B30" s="9" t="n"/>
      <c r="C30" s="15" t="n"/>
      <c r="D30" s="15" t="n"/>
      <c r="E30" s="11">
        <f>IF(COUNT(C30:D30)=2,ROUND(D30-C30,2),"")</f>
        <v/>
      </c>
      <c r="F30" s="9" t="n"/>
      <c r="G30" s="9" t="n"/>
      <c r="H30" s="7" t="n"/>
      <c r="I30" s="7" t="n"/>
      <c r="J30" s="13">
        <f>IF(AND(ISNUMBER(H30),H30&lt;&gt;0,ISNUMBER(I30)),(I30-H30)/H30,"")</f>
        <v/>
      </c>
      <c r="K30" s="14">
        <f>IF(A30="","",IF(AND(N(H30)=0,N(I30)&lt;&gt;0),"NEW CODE - REVIEW",IF(AND(N(H30)&lt;&gt;0,I30=""),"CODE MISSING - REVIEW",IF(J30="","",IF(AND(ABS(N(I30)-N(H30))&gt;=Setup!$B$13,ABS(J30)&gt;Setup!$B$12),"REVIEW","ok")))))</f>
        <v/>
      </c>
      <c r="L30" s="9" t="n"/>
    </row>
    <row r="31">
      <c r="A31" s="9" t="n"/>
      <c r="B31" s="9" t="n"/>
      <c r="C31" s="15" t="n"/>
      <c r="D31" s="15" t="n"/>
      <c r="E31" s="11">
        <f>IF(COUNT(C31:D31)=2,ROUND(D31-C31,2),"")</f>
        <v/>
      </c>
      <c r="F31" s="9" t="n"/>
      <c r="G31" s="9" t="n"/>
      <c r="H31" s="7" t="n"/>
      <c r="I31" s="7" t="n"/>
      <c r="J31" s="13">
        <f>IF(AND(ISNUMBER(H31),H31&lt;&gt;0,ISNUMBER(I31)),(I31-H31)/H31,"")</f>
        <v/>
      </c>
      <c r="K31" s="14">
        <f>IF(A31="","",IF(AND(N(H31)=0,N(I31)&lt;&gt;0),"NEW CODE - REVIEW",IF(AND(N(H31)&lt;&gt;0,I31=""),"CODE MISSING - REVIEW",IF(J31="","",IF(AND(ABS(N(I31)-N(H31))&gt;=Setup!$B$13,ABS(J31)&gt;Setup!$B$12),"REVIEW","ok")))))</f>
        <v/>
      </c>
      <c r="L31" s="9" t="n"/>
    </row>
    <row r="32">
      <c r="A32" s="9" t="n"/>
      <c r="B32" s="9" t="n"/>
      <c r="C32" s="15" t="n"/>
      <c r="D32" s="15" t="n"/>
      <c r="E32" s="11">
        <f>IF(COUNT(C32:D32)=2,ROUND(D32-C32,2),"")</f>
        <v/>
      </c>
      <c r="F32" s="9" t="n"/>
      <c r="G32" s="9" t="n"/>
      <c r="H32" s="7" t="n"/>
      <c r="I32" s="7" t="n"/>
      <c r="J32" s="13">
        <f>IF(AND(ISNUMBER(H32),H32&lt;&gt;0,ISNUMBER(I32)),(I32-H32)/H32,"")</f>
        <v/>
      </c>
      <c r="K32" s="14">
        <f>IF(A32="","",IF(AND(N(H32)=0,N(I32)&lt;&gt;0),"NEW CODE - REVIEW",IF(AND(N(H32)&lt;&gt;0,I32=""),"CODE MISSING - REVIEW",IF(J32="","",IF(AND(ABS(N(I32)-N(H32))&gt;=Setup!$B$13,ABS(J32)&gt;Setup!$B$12),"REVIEW","ok")))))</f>
        <v/>
      </c>
      <c r="L32" s="9" t="n"/>
    </row>
    <row r="33">
      <c r="A33" s="9" t="n"/>
      <c r="B33" s="9" t="n"/>
      <c r="C33" s="15" t="n"/>
      <c r="D33" s="15" t="n"/>
      <c r="E33" s="11">
        <f>IF(COUNT(C33:D33)=2,ROUND(D33-C33,2),"")</f>
        <v/>
      </c>
      <c r="F33" s="9" t="n"/>
      <c r="G33" s="9" t="n"/>
      <c r="H33" s="7" t="n"/>
      <c r="I33" s="7" t="n"/>
      <c r="J33" s="13">
        <f>IF(AND(ISNUMBER(H33),H33&lt;&gt;0,ISNUMBER(I33)),(I33-H33)/H33,"")</f>
        <v/>
      </c>
      <c r="K33" s="14">
        <f>IF(A33="","",IF(AND(N(H33)=0,N(I33)&lt;&gt;0),"NEW CODE - REVIEW",IF(AND(N(H33)&lt;&gt;0,I33=""),"CODE MISSING - REVIEW",IF(J33="","",IF(AND(ABS(N(I33)-N(H33))&gt;=Setup!$B$13,ABS(J33)&gt;Setup!$B$12),"REVIEW","ok")))))</f>
        <v/>
      </c>
      <c r="L33" s="9" t="n"/>
    </row>
    <row r="34">
      <c r="A34" s="9" t="n"/>
      <c r="B34" s="9" t="n"/>
      <c r="C34" s="15" t="n"/>
      <c r="D34" s="15" t="n"/>
      <c r="E34" s="11">
        <f>IF(COUNT(C34:D34)=2,ROUND(D34-C34,2),"")</f>
        <v/>
      </c>
      <c r="F34" s="9" t="n"/>
      <c r="G34" s="9" t="n"/>
      <c r="H34" s="7" t="n"/>
      <c r="I34" s="7" t="n"/>
      <c r="J34" s="13">
        <f>IF(AND(ISNUMBER(H34),H34&lt;&gt;0,ISNUMBER(I34)),(I34-H34)/H34,"")</f>
        <v/>
      </c>
      <c r="K34" s="14">
        <f>IF(A34="","",IF(AND(N(H34)=0,N(I34)&lt;&gt;0),"NEW CODE - REVIEW",IF(AND(N(H34)&lt;&gt;0,I34=""),"CODE MISSING - REVIEW",IF(J34="","",IF(AND(ABS(N(I34)-N(H34))&gt;=Setup!$B$13,ABS(J34)&gt;Setup!$B$12),"REVIEW","ok")))))</f>
        <v/>
      </c>
      <c r="L34" s="9" t="n"/>
    </row>
    <row r="35">
      <c r="A35" s="9" t="n"/>
      <c r="B35" s="9" t="n"/>
      <c r="C35" s="15" t="n"/>
      <c r="D35" s="15" t="n"/>
      <c r="E35" s="11">
        <f>IF(COUNT(C35:D35)=2,ROUND(D35-C35,2),"")</f>
        <v/>
      </c>
      <c r="F35" s="9" t="n"/>
      <c r="G35" s="9" t="n"/>
      <c r="H35" s="7" t="n"/>
      <c r="I35" s="7" t="n"/>
      <c r="J35" s="13">
        <f>IF(AND(ISNUMBER(H35),H35&lt;&gt;0,ISNUMBER(I35)),(I35-H35)/H35,"")</f>
        <v/>
      </c>
      <c r="K35" s="14">
        <f>IF(A35="","",IF(AND(N(H35)=0,N(I35)&lt;&gt;0),"NEW CODE - REVIEW",IF(AND(N(H35)&lt;&gt;0,I35=""),"CODE MISSING - REVIEW",IF(J35="","",IF(AND(ABS(N(I35)-N(H35))&gt;=Setup!$B$13,ABS(J35)&gt;Setup!$B$12),"REVIEW","ok")))))</f>
        <v/>
      </c>
      <c r="L35" s="9" t="n"/>
    </row>
    <row r="36">
      <c r="A36" s="9" t="n"/>
      <c r="B36" s="9" t="n"/>
      <c r="C36" s="15" t="n"/>
      <c r="D36" s="15" t="n"/>
      <c r="E36" s="11">
        <f>IF(COUNT(C36:D36)=2,ROUND(D36-C36,2),"")</f>
        <v/>
      </c>
      <c r="F36" s="9" t="n"/>
      <c r="G36" s="9" t="n"/>
      <c r="H36" s="7" t="n"/>
      <c r="I36" s="7" t="n"/>
      <c r="J36" s="13">
        <f>IF(AND(ISNUMBER(H36),H36&lt;&gt;0,ISNUMBER(I36)),(I36-H36)/H36,"")</f>
        <v/>
      </c>
      <c r="K36" s="14">
        <f>IF(A36="","",IF(AND(N(H36)=0,N(I36)&lt;&gt;0),"NEW CODE - REVIEW",IF(AND(N(H36)&lt;&gt;0,I36=""),"CODE MISSING - REVIEW",IF(J36="","",IF(AND(ABS(N(I36)-N(H36))&gt;=Setup!$B$13,ABS(J36)&gt;Setup!$B$12),"REVIEW","ok")))))</f>
        <v/>
      </c>
      <c r="L36" s="9" t="n"/>
    </row>
    <row r="37">
      <c r="A37" s="9" t="n"/>
      <c r="B37" s="9" t="n"/>
      <c r="C37" s="15" t="n"/>
      <c r="D37" s="15" t="n"/>
      <c r="E37" s="11">
        <f>IF(COUNT(C37:D37)=2,ROUND(D37-C37,2),"")</f>
        <v/>
      </c>
      <c r="F37" s="9" t="n"/>
      <c r="G37" s="9" t="n"/>
      <c r="H37" s="7" t="n"/>
      <c r="I37" s="7" t="n"/>
      <c r="J37" s="13">
        <f>IF(AND(ISNUMBER(H37),H37&lt;&gt;0,ISNUMBER(I37)),(I37-H37)/H37,"")</f>
        <v/>
      </c>
      <c r="K37" s="14">
        <f>IF(A37="","",IF(AND(N(H37)=0,N(I37)&lt;&gt;0),"NEW CODE - REVIEW",IF(AND(N(H37)&lt;&gt;0,I37=""),"CODE MISSING - REVIEW",IF(J37="","",IF(AND(ABS(N(I37)-N(H37))&gt;=Setup!$B$13,ABS(J37)&gt;Setup!$B$12),"REVIEW","ok")))))</f>
        <v/>
      </c>
      <c r="L37" s="9" t="n"/>
    </row>
    <row r="38">
      <c r="A38" s="9" t="n"/>
      <c r="B38" s="9" t="n"/>
      <c r="C38" s="15" t="n"/>
      <c r="D38" s="15" t="n"/>
      <c r="E38" s="11">
        <f>IF(COUNT(C38:D38)=2,ROUND(D38-C38,2),"")</f>
        <v/>
      </c>
      <c r="F38" s="9" t="n"/>
      <c r="G38" s="9" t="n"/>
      <c r="H38" s="7" t="n"/>
      <c r="I38" s="7" t="n"/>
      <c r="J38" s="13">
        <f>IF(AND(ISNUMBER(H38),H38&lt;&gt;0,ISNUMBER(I38)),(I38-H38)/H38,"")</f>
        <v/>
      </c>
      <c r="K38" s="14">
        <f>IF(A38="","",IF(AND(N(H38)=0,N(I38)&lt;&gt;0),"NEW CODE - REVIEW",IF(AND(N(H38)&lt;&gt;0,I38=""),"CODE MISSING - REVIEW",IF(J38="","",IF(AND(ABS(N(I38)-N(H38))&gt;=Setup!$B$13,ABS(J38)&gt;Setup!$B$12),"REVIEW","ok")))))</f>
        <v/>
      </c>
      <c r="L38" s="9" t="n"/>
    </row>
    <row r="39">
      <c r="A39" s="9" t="n"/>
      <c r="B39" s="9" t="n"/>
      <c r="C39" s="15" t="n"/>
      <c r="D39" s="15" t="n"/>
      <c r="E39" s="11">
        <f>IF(COUNT(C39:D39)=2,ROUND(D39-C39,2),"")</f>
        <v/>
      </c>
      <c r="F39" s="9" t="n"/>
      <c r="G39" s="9" t="n"/>
      <c r="H39" s="7" t="n"/>
      <c r="I39" s="7" t="n"/>
      <c r="J39" s="13">
        <f>IF(AND(ISNUMBER(H39),H39&lt;&gt;0,ISNUMBER(I39)),(I39-H39)/H39,"")</f>
        <v/>
      </c>
      <c r="K39" s="14">
        <f>IF(A39="","",IF(AND(N(H39)=0,N(I39)&lt;&gt;0),"NEW CODE - REVIEW",IF(AND(N(H39)&lt;&gt;0,I39=""),"CODE MISSING - REVIEW",IF(J39="","",IF(AND(ABS(N(I39)-N(H39))&gt;=Setup!$B$13,ABS(J39)&gt;Setup!$B$12),"REVIEW","ok")))))</f>
        <v/>
      </c>
      <c r="L39" s="9" t="n"/>
    </row>
    <row r="40">
      <c r="A40" s="9" t="n"/>
      <c r="B40" s="9" t="n"/>
      <c r="C40" s="15" t="n"/>
      <c r="D40" s="15" t="n"/>
      <c r="E40" s="11">
        <f>IF(COUNT(C40:D40)=2,ROUND(D40-C40,2),"")</f>
        <v/>
      </c>
      <c r="F40" s="9" t="n"/>
      <c r="G40" s="9" t="n"/>
      <c r="H40" s="7" t="n"/>
      <c r="I40" s="7" t="n"/>
      <c r="J40" s="13">
        <f>IF(AND(ISNUMBER(H40),H40&lt;&gt;0,ISNUMBER(I40)),(I40-H40)/H40,"")</f>
        <v/>
      </c>
      <c r="K40" s="14">
        <f>IF(A40="","",IF(AND(N(H40)=0,N(I40)&lt;&gt;0),"NEW CODE - REVIEW",IF(AND(N(H40)&lt;&gt;0,I40=""),"CODE MISSING - REVIEW",IF(J40="","",IF(AND(ABS(N(I40)-N(H40))&gt;=Setup!$B$13,ABS(J40)&gt;Setup!$B$12),"REVIEW","ok")))))</f>
        <v/>
      </c>
      <c r="L40" s="9" t="n"/>
    </row>
    <row r="41">
      <c r="A41" s="9" t="n"/>
      <c r="B41" s="9" t="n"/>
      <c r="C41" s="15" t="n"/>
      <c r="D41" s="15" t="n"/>
      <c r="E41" s="11">
        <f>IF(COUNT(C41:D41)=2,ROUND(D41-C41,2),"")</f>
        <v/>
      </c>
      <c r="F41" s="9" t="n"/>
      <c r="G41" s="9" t="n"/>
      <c r="H41" s="7" t="n"/>
      <c r="I41" s="7" t="n"/>
      <c r="J41" s="13">
        <f>IF(AND(ISNUMBER(H41),H41&lt;&gt;0,ISNUMBER(I41)),(I41-H41)/H41,"")</f>
        <v/>
      </c>
      <c r="K41" s="14">
        <f>IF(A41="","",IF(AND(N(H41)=0,N(I41)&lt;&gt;0),"NEW CODE - REVIEW",IF(AND(N(H41)&lt;&gt;0,I41=""),"CODE MISSING - REVIEW",IF(J41="","",IF(AND(ABS(N(I41)-N(H41))&gt;=Setup!$B$13,ABS(J41)&gt;Setup!$B$12),"REVIEW","ok")))))</f>
        <v/>
      </c>
      <c r="L41" s="9" t="n"/>
    </row>
    <row r="42">
      <c r="A42" s="9" t="n"/>
      <c r="B42" s="9" t="n"/>
      <c r="C42" s="15" t="n"/>
      <c r="D42" s="15" t="n"/>
      <c r="E42" s="11">
        <f>IF(COUNT(C42:D42)=2,ROUND(D42-C42,2),"")</f>
        <v/>
      </c>
      <c r="F42" s="9" t="n"/>
      <c r="G42" s="9" t="n"/>
      <c r="H42" s="7" t="n"/>
      <c r="I42" s="7" t="n"/>
      <c r="J42" s="13">
        <f>IF(AND(ISNUMBER(H42),H42&lt;&gt;0,ISNUMBER(I42)),(I42-H42)/H42,"")</f>
        <v/>
      </c>
      <c r="K42" s="14">
        <f>IF(A42="","",IF(AND(N(H42)=0,N(I42)&lt;&gt;0),"NEW CODE - REVIEW",IF(AND(N(H42)&lt;&gt;0,I42=""),"CODE MISSING - REVIEW",IF(J42="","",IF(AND(ABS(N(I42)-N(H42))&gt;=Setup!$B$13,ABS(J42)&gt;Setup!$B$12),"REVIEW","ok")))))</f>
        <v/>
      </c>
      <c r="L42" s="9" t="n"/>
    </row>
    <row r="43">
      <c r="A43" s="9" t="n"/>
      <c r="B43" s="9" t="n"/>
      <c r="C43" s="15" t="n"/>
      <c r="D43" s="15" t="n"/>
      <c r="E43" s="11">
        <f>IF(COUNT(C43:D43)=2,ROUND(D43-C43,2),"")</f>
        <v/>
      </c>
      <c r="F43" s="9" t="n"/>
      <c r="G43" s="9" t="n"/>
      <c r="H43" s="7" t="n"/>
      <c r="I43" s="7" t="n"/>
      <c r="J43" s="13">
        <f>IF(AND(ISNUMBER(H43),H43&lt;&gt;0,ISNUMBER(I43)),(I43-H43)/H43,"")</f>
        <v/>
      </c>
      <c r="K43" s="14">
        <f>IF(A43="","",IF(AND(N(H43)=0,N(I43)&lt;&gt;0),"NEW CODE - REVIEW",IF(AND(N(H43)&lt;&gt;0,I43=""),"CODE MISSING - REVIEW",IF(J43="","",IF(AND(ABS(N(I43)-N(H43))&gt;=Setup!$B$13,ABS(J43)&gt;Setup!$B$12),"REVIEW","ok")))))</f>
        <v/>
      </c>
      <c r="L43" s="9" t="n"/>
    </row>
    <row r="44">
      <c r="A44" s="9" t="n"/>
      <c r="B44" s="9" t="n"/>
      <c r="C44" s="15" t="n"/>
      <c r="D44" s="15" t="n"/>
      <c r="E44" s="11">
        <f>IF(COUNT(C44:D44)=2,ROUND(D44-C44,2),"")</f>
        <v/>
      </c>
      <c r="F44" s="9" t="n"/>
      <c r="G44" s="9" t="n"/>
      <c r="H44" s="7" t="n"/>
      <c r="I44" s="7" t="n"/>
      <c r="J44" s="13">
        <f>IF(AND(ISNUMBER(H44),H44&lt;&gt;0,ISNUMBER(I44)),(I44-H44)/H44,"")</f>
        <v/>
      </c>
      <c r="K44" s="14">
        <f>IF(A44="","",IF(AND(N(H44)=0,N(I44)&lt;&gt;0),"NEW CODE - REVIEW",IF(AND(N(H44)&lt;&gt;0,I44=""),"CODE MISSING - REVIEW",IF(J44="","",IF(AND(ABS(N(I44)-N(H44))&gt;=Setup!$B$13,ABS(J44)&gt;Setup!$B$12),"REVIEW","ok")))))</f>
        <v/>
      </c>
      <c r="L44" s="9" t="n"/>
    </row>
    <row r="45">
      <c r="A45" s="9" t="n"/>
      <c r="B45" s="9" t="n"/>
      <c r="C45" s="15" t="n"/>
      <c r="D45" s="15" t="n"/>
      <c r="E45" s="11">
        <f>IF(COUNT(C45:D45)=2,ROUND(D45-C45,2),"")</f>
        <v/>
      </c>
      <c r="F45" s="9" t="n"/>
      <c r="G45" s="9" t="n"/>
      <c r="H45" s="7" t="n"/>
      <c r="I45" s="7" t="n"/>
      <c r="J45" s="13">
        <f>IF(AND(ISNUMBER(H45),H45&lt;&gt;0,ISNUMBER(I45)),(I45-H45)/H45,"")</f>
        <v/>
      </c>
      <c r="K45" s="14">
        <f>IF(A45="","",IF(AND(N(H45)=0,N(I45)&lt;&gt;0),"NEW CODE - REVIEW",IF(AND(N(H45)&lt;&gt;0,I45=""),"CODE MISSING - REVIEW",IF(J45="","",IF(AND(ABS(N(I45)-N(H45))&gt;=Setup!$B$13,ABS(J45)&gt;Setup!$B$12),"REVIEW","ok")))))</f>
        <v/>
      </c>
      <c r="L45" s="9" t="n"/>
    </row>
    <row r="46">
      <c r="A46" s="9" t="n"/>
      <c r="B46" s="9" t="n"/>
      <c r="C46" s="15" t="n"/>
      <c r="D46" s="15" t="n"/>
      <c r="E46" s="11">
        <f>IF(COUNT(C46:D46)=2,ROUND(D46-C46,2),"")</f>
        <v/>
      </c>
      <c r="F46" s="9" t="n"/>
      <c r="G46" s="9" t="n"/>
      <c r="H46" s="7" t="n"/>
      <c r="I46" s="7" t="n"/>
      <c r="J46" s="13">
        <f>IF(AND(ISNUMBER(H46),H46&lt;&gt;0,ISNUMBER(I46)),(I46-H46)/H46,"")</f>
        <v/>
      </c>
      <c r="K46" s="14">
        <f>IF(A46="","",IF(AND(N(H46)=0,N(I46)&lt;&gt;0),"NEW CODE - REVIEW",IF(AND(N(H46)&lt;&gt;0,I46=""),"CODE MISSING - REVIEW",IF(J46="","",IF(AND(ABS(N(I46)-N(H46))&gt;=Setup!$B$13,ABS(J46)&gt;Setup!$B$12),"REVIEW","ok")))))</f>
        <v/>
      </c>
      <c r="L46" s="9" t="n"/>
    </row>
    <row r="47">
      <c r="A47" s="9" t="n"/>
      <c r="B47" s="9" t="n"/>
      <c r="C47" s="15" t="n"/>
      <c r="D47" s="15" t="n"/>
      <c r="E47" s="11">
        <f>IF(COUNT(C47:D47)=2,ROUND(D47-C47,2),"")</f>
        <v/>
      </c>
      <c r="F47" s="9" t="n"/>
      <c r="G47" s="9" t="n"/>
      <c r="H47" s="7" t="n"/>
      <c r="I47" s="7" t="n"/>
      <c r="J47" s="13">
        <f>IF(AND(ISNUMBER(H47),H47&lt;&gt;0,ISNUMBER(I47)),(I47-H47)/H47,"")</f>
        <v/>
      </c>
      <c r="K47" s="14">
        <f>IF(A47="","",IF(AND(N(H47)=0,N(I47)&lt;&gt;0),"NEW CODE - REVIEW",IF(AND(N(H47)&lt;&gt;0,I47=""),"CODE MISSING - REVIEW",IF(J47="","",IF(AND(ABS(N(I47)-N(H47))&gt;=Setup!$B$13,ABS(J47)&gt;Setup!$B$12),"REVIEW","ok")))))</f>
        <v/>
      </c>
      <c r="L47" s="9" t="n"/>
    </row>
    <row r="48">
      <c r="A48" s="9" t="n"/>
      <c r="B48" s="9" t="n"/>
      <c r="C48" s="15" t="n"/>
      <c r="D48" s="15" t="n"/>
      <c r="E48" s="11">
        <f>IF(COUNT(C48:D48)=2,ROUND(D48-C48,2),"")</f>
        <v/>
      </c>
      <c r="F48" s="9" t="n"/>
      <c r="G48" s="9" t="n"/>
      <c r="H48" s="7" t="n"/>
      <c r="I48" s="7" t="n"/>
      <c r="J48" s="13">
        <f>IF(AND(ISNUMBER(H48),H48&lt;&gt;0,ISNUMBER(I48)),(I48-H48)/H48,"")</f>
        <v/>
      </c>
      <c r="K48" s="14">
        <f>IF(A48="","",IF(AND(N(H48)=0,N(I48)&lt;&gt;0),"NEW CODE - REVIEW",IF(AND(N(H48)&lt;&gt;0,I48=""),"CODE MISSING - REVIEW",IF(J48="","",IF(AND(ABS(N(I48)-N(H48))&gt;=Setup!$B$13,ABS(J48)&gt;Setup!$B$12),"REVIEW","ok")))))</f>
        <v/>
      </c>
      <c r="L48" s="9" t="n"/>
    </row>
    <row r="49">
      <c r="A49" s="9" t="n"/>
      <c r="B49" s="9" t="n"/>
      <c r="C49" s="15" t="n"/>
      <c r="D49" s="15" t="n"/>
      <c r="E49" s="11">
        <f>IF(COUNT(C49:D49)=2,ROUND(D49-C49,2),"")</f>
        <v/>
      </c>
      <c r="F49" s="9" t="n"/>
      <c r="G49" s="9" t="n"/>
      <c r="H49" s="7" t="n"/>
      <c r="I49" s="7" t="n"/>
      <c r="J49" s="13">
        <f>IF(AND(ISNUMBER(H49),H49&lt;&gt;0,ISNUMBER(I49)),(I49-H49)/H49,"")</f>
        <v/>
      </c>
      <c r="K49" s="14">
        <f>IF(A49="","",IF(AND(N(H49)=0,N(I49)&lt;&gt;0),"NEW CODE - REVIEW",IF(AND(N(H49)&lt;&gt;0,I49=""),"CODE MISSING - REVIEW",IF(J49="","",IF(AND(ABS(N(I49)-N(H49))&gt;=Setup!$B$13,ABS(J49)&gt;Setup!$B$12),"REVIEW","ok")))))</f>
        <v/>
      </c>
      <c r="L49" s="9" t="n"/>
    </row>
    <row r="50">
      <c r="A50" s="9" t="n"/>
      <c r="B50" s="9" t="n"/>
      <c r="C50" s="15" t="n"/>
      <c r="D50" s="15" t="n"/>
      <c r="E50" s="11">
        <f>IF(COUNT(C50:D50)=2,ROUND(D50-C50,2),"")</f>
        <v/>
      </c>
      <c r="F50" s="9" t="n"/>
      <c r="G50" s="9" t="n"/>
      <c r="H50" s="7" t="n"/>
      <c r="I50" s="7" t="n"/>
      <c r="J50" s="13">
        <f>IF(AND(ISNUMBER(H50),H50&lt;&gt;0,ISNUMBER(I50)),(I50-H50)/H50,"")</f>
        <v/>
      </c>
      <c r="K50" s="14">
        <f>IF(A50="","",IF(AND(N(H50)=0,N(I50)&lt;&gt;0),"NEW CODE - REVIEW",IF(AND(N(H50)&lt;&gt;0,I50=""),"CODE MISSING - REVIEW",IF(J50="","",IF(AND(ABS(N(I50)-N(H50))&gt;=Setup!$B$13,ABS(J50)&gt;Setup!$B$12),"REVIEW","ok")))))</f>
        <v/>
      </c>
      <c r="L50" s="9" t="n"/>
    </row>
    <row r="51">
      <c r="A51" s="9" t="n"/>
      <c r="B51" s="9" t="n"/>
      <c r="C51" s="15" t="n"/>
      <c r="D51" s="15" t="n"/>
      <c r="E51" s="11">
        <f>IF(COUNT(C51:D51)=2,ROUND(D51-C51,2),"")</f>
        <v/>
      </c>
      <c r="F51" s="9" t="n"/>
      <c r="G51" s="9" t="n"/>
      <c r="H51" s="7" t="n"/>
      <c r="I51" s="7" t="n"/>
      <c r="J51" s="13">
        <f>IF(AND(ISNUMBER(H51),H51&lt;&gt;0,ISNUMBER(I51)),(I51-H51)/H51,"")</f>
        <v/>
      </c>
      <c r="K51" s="14">
        <f>IF(A51="","",IF(AND(N(H51)=0,N(I51)&lt;&gt;0),"NEW CODE - REVIEW",IF(AND(N(H51)&lt;&gt;0,I51=""),"CODE MISSING - REVIEW",IF(J51="","",IF(AND(ABS(N(I51)-N(H51))&gt;=Setup!$B$13,ABS(J51)&gt;Setup!$B$12),"REVIEW","ok")))))</f>
        <v/>
      </c>
      <c r="L51" s="9" t="n"/>
    </row>
    <row r="52">
      <c r="A52" s="9" t="n"/>
      <c r="B52" s="9" t="n"/>
      <c r="C52" s="15" t="n"/>
      <c r="D52" s="15" t="n"/>
      <c r="E52" s="11">
        <f>IF(COUNT(C52:D52)=2,ROUND(D52-C52,2),"")</f>
        <v/>
      </c>
      <c r="F52" s="9" t="n"/>
      <c r="G52" s="9" t="n"/>
      <c r="H52" s="7" t="n"/>
      <c r="I52" s="7" t="n"/>
      <c r="J52" s="13">
        <f>IF(AND(ISNUMBER(H52),H52&lt;&gt;0,ISNUMBER(I52)),(I52-H52)/H52,"")</f>
        <v/>
      </c>
      <c r="K52" s="14">
        <f>IF(A52="","",IF(AND(N(H52)=0,N(I52)&lt;&gt;0),"NEW CODE - REVIEW",IF(AND(N(H52)&lt;&gt;0,I52=""),"CODE MISSING - REVIEW",IF(J52="","",IF(AND(ABS(N(I52)-N(H52))&gt;=Setup!$B$13,ABS(J52)&gt;Setup!$B$12),"REVIEW","ok")))))</f>
        <v/>
      </c>
      <c r="L52" s="9" t="n"/>
    </row>
    <row r="53">
      <c r="A53" s="9" t="n"/>
      <c r="B53" s="9" t="n"/>
      <c r="C53" s="15" t="n"/>
      <c r="D53" s="15" t="n"/>
      <c r="E53" s="11">
        <f>IF(COUNT(C53:D53)=2,ROUND(D53-C53,2),"")</f>
        <v/>
      </c>
      <c r="F53" s="9" t="n"/>
      <c r="G53" s="9" t="n"/>
      <c r="H53" s="7" t="n"/>
      <c r="I53" s="7" t="n"/>
      <c r="J53" s="13">
        <f>IF(AND(ISNUMBER(H53),H53&lt;&gt;0,ISNUMBER(I53)),(I53-H53)/H53,"")</f>
        <v/>
      </c>
      <c r="K53" s="14">
        <f>IF(A53="","",IF(AND(N(H53)=0,N(I53)&lt;&gt;0),"NEW CODE - REVIEW",IF(AND(N(H53)&lt;&gt;0,I53=""),"CODE MISSING - REVIEW",IF(J53="","",IF(AND(ABS(N(I53)-N(H53))&gt;=Setup!$B$13,ABS(J53)&gt;Setup!$B$12),"REVIEW","ok")))))</f>
        <v/>
      </c>
      <c r="L53" s="9" t="n"/>
    </row>
    <row r="54">
      <c r="A54" s="9" t="n"/>
      <c r="B54" s="9" t="n"/>
      <c r="C54" s="15" t="n"/>
      <c r="D54" s="15" t="n"/>
      <c r="E54" s="11">
        <f>IF(COUNT(C54:D54)=2,ROUND(D54-C54,2),"")</f>
        <v/>
      </c>
      <c r="F54" s="9" t="n"/>
      <c r="G54" s="9" t="n"/>
      <c r="H54" s="7" t="n"/>
      <c r="I54" s="7" t="n"/>
      <c r="J54" s="13">
        <f>IF(AND(ISNUMBER(H54),H54&lt;&gt;0,ISNUMBER(I54)),(I54-H54)/H54,"")</f>
        <v/>
      </c>
      <c r="K54" s="14">
        <f>IF(A54="","",IF(AND(N(H54)=0,N(I54)&lt;&gt;0),"NEW CODE - REVIEW",IF(AND(N(H54)&lt;&gt;0,I54=""),"CODE MISSING - REVIEW",IF(J54="","",IF(AND(ABS(N(I54)-N(H54))&gt;=Setup!$B$13,ABS(J54)&gt;Setup!$B$12),"REVIEW","ok")))))</f>
        <v/>
      </c>
      <c r="L54" s="9" t="n"/>
    </row>
    <row r="55">
      <c r="A55" s="9" t="n"/>
      <c r="B55" s="9" t="n"/>
      <c r="C55" s="15" t="n"/>
      <c r="D55" s="15" t="n"/>
      <c r="E55" s="11">
        <f>IF(COUNT(C55:D55)=2,ROUND(D55-C55,2),"")</f>
        <v/>
      </c>
      <c r="F55" s="9" t="n"/>
      <c r="G55" s="9" t="n"/>
      <c r="H55" s="7" t="n"/>
      <c r="I55" s="7" t="n"/>
      <c r="J55" s="13">
        <f>IF(AND(ISNUMBER(H55),H55&lt;&gt;0,ISNUMBER(I55)),(I55-H55)/H55,"")</f>
        <v/>
      </c>
      <c r="K55" s="14">
        <f>IF(A55="","",IF(AND(N(H55)=0,N(I55)&lt;&gt;0),"NEW CODE - REVIEW",IF(AND(N(H55)&lt;&gt;0,I55=""),"CODE MISSING - REVIEW",IF(J55="","",IF(AND(ABS(N(I55)-N(H55))&gt;=Setup!$B$13,ABS(J55)&gt;Setup!$B$12),"REVIEW","ok")))))</f>
        <v/>
      </c>
      <c r="L55" s="9" t="n"/>
    </row>
    <row r="56">
      <c r="A56" s="9" t="n"/>
      <c r="B56" s="9" t="n"/>
      <c r="C56" s="15" t="n"/>
      <c r="D56" s="15" t="n"/>
      <c r="E56" s="11">
        <f>IF(COUNT(C56:D56)=2,ROUND(D56-C56,2),"")</f>
        <v/>
      </c>
      <c r="F56" s="9" t="n"/>
      <c r="G56" s="9" t="n"/>
      <c r="H56" s="7" t="n"/>
      <c r="I56" s="7" t="n"/>
      <c r="J56" s="13">
        <f>IF(AND(ISNUMBER(H56),H56&lt;&gt;0,ISNUMBER(I56)),(I56-H56)/H56,"")</f>
        <v/>
      </c>
      <c r="K56" s="14">
        <f>IF(A56="","",IF(AND(N(H56)=0,N(I56)&lt;&gt;0),"NEW CODE - REVIEW",IF(AND(N(H56)&lt;&gt;0,I56=""),"CODE MISSING - REVIEW",IF(J56="","",IF(AND(ABS(N(I56)-N(H56))&gt;=Setup!$B$13,ABS(J56)&gt;Setup!$B$12),"REVIEW","ok")))))</f>
        <v/>
      </c>
      <c r="L56" s="9" t="n"/>
    </row>
    <row r="57">
      <c r="A57" s="9" t="n"/>
      <c r="B57" s="9" t="n"/>
      <c r="C57" s="15" t="n"/>
      <c r="D57" s="15" t="n"/>
      <c r="E57" s="11">
        <f>IF(COUNT(C57:D57)=2,ROUND(D57-C57,2),"")</f>
        <v/>
      </c>
      <c r="F57" s="9" t="n"/>
      <c r="G57" s="9" t="n"/>
      <c r="H57" s="7" t="n"/>
      <c r="I57" s="7" t="n"/>
      <c r="J57" s="13">
        <f>IF(AND(ISNUMBER(H57),H57&lt;&gt;0,ISNUMBER(I57)),(I57-H57)/H57,"")</f>
        <v/>
      </c>
      <c r="K57" s="14">
        <f>IF(A57="","",IF(AND(N(H57)=0,N(I57)&lt;&gt;0),"NEW CODE - REVIEW",IF(AND(N(H57)&lt;&gt;0,I57=""),"CODE MISSING - REVIEW",IF(J57="","",IF(AND(ABS(N(I57)-N(H57))&gt;=Setup!$B$13,ABS(J57)&gt;Setup!$B$12),"REVIEW","ok")))))</f>
        <v/>
      </c>
      <c r="L57" s="9" t="n"/>
    </row>
    <row r="58">
      <c r="A58" s="9" t="n"/>
      <c r="B58" s="9" t="n"/>
      <c r="C58" s="15" t="n"/>
      <c r="D58" s="15" t="n"/>
      <c r="E58" s="11">
        <f>IF(COUNT(C58:D58)=2,ROUND(D58-C58,2),"")</f>
        <v/>
      </c>
      <c r="F58" s="9" t="n"/>
      <c r="G58" s="9" t="n"/>
      <c r="H58" s="7" t="n"/>
      <c r="I58" s="7" t="n"/>
      <c r="J58" s="13">
        <f>IF(AND(ISNUMBER(H58),H58&lt;&gt;0,ISNUMBER(I58)),(I58-H58)/H58,"")</f>
        <v/>
      </c>
      <c r="K58" s="14">
        <f>IF(A58="","",IF(AND(N(H58)=0,N(I58)&lt;&gt;0),"NEW CODE - REVIEW",IF(AND(N(H58)&lt;&gt;0,I58=""),"CODE MISSING - REVIEW",IF(J58="","",IF(AND(ABS(N(I58)-N(H58))&gt;=Setup!$B$13,ABS(J58)&gt;Setup!$B$12),"REVIEW","ok")))))</f>
        <v/>
      </c>
      <c r="L58" s="9" t="n"/>
    </row>
    <row r="59">
      <c r="A59" s="9" t="n"/>
      <c r="B59" s="9" t="n"/>
      <c r="C59" s="15" t="n"/>
      <c r="D59" s="15" t="n"/>
      <c r="E59" s="11">
        <f>IF(COUNT(C59:D59)=2,ROUND(D59-C59,2),"")</f>
        <v/>
      </c>
      <c r="F59" s="9" t="n"/>
      <c r="G59" s="9" t="n"/>
      <c r="H59" s="7" t="n"/>
      <c r="I59" s="7" t="n"/>
      <c r="J59" s="13">
        <f>IF(AND(ISNUMBER(H59),H59&lt;&gt;0,ISNUMBER(I59)),(I59-H59)/H59,"")</f>
        <v/>
      </c>
      <c r="K59" s="14">
        <f>IF(A59="","",IF(AND(N(H59)=0,N(I59)&lt;&gt;0),"NEW CODE - REVIEW",IF(AND(N(H59)&lt;&gt;0,I59=""),"CODE MISSING - REVIEW",IF(J59="","",IF(AND(ABS(N(I59)-N(H59))&gt;=Setup!$B$13,ABS(J59)&gt;Setup!$B$12),"REVIEW","ok")))))</f>
        <v/>
      </c>
      <c r="L59" s="9" t="n"/>
    </row>
    <row r="60">
      <c r="A60" s="9" t="n"/>
      <c r="B60" s="9" t="n"/>
      <c r="C60" s="15" t="n"/>
      <c r="D60" s="15" t="n"/>
      <c r="E60" s="11">
        <f>IF(COUNT(C60:D60)=2,ROUND(D60-C60,2),"")</f>
        <v/>
      </c>
      <c r="F60" s="9" t="n"/>
      <c r="G60" s="9" t="n"/>
      <c r="H60" s="7" t="n"/>
      <c r="I60" s="7" t="n"/>
      <c r="J60" s="13">
        <f>IF(AND(ISNUMBER(H60),H60&lt;&gt;0,ISNUMBER(I60)),(I60-H60)/H60,"")</f>
        <v/>
      </c>
      <c r="K60" s="14">
        <f>IF(A60="","",IF(AND(N(H60)=0,N(I60)&lt;&gt;0),"NEW CODE - REVIEW",IF(AND(N(H60)&lt;&gt;0,I60=""),"CODE MISSING - REVIEW",IF(J60="","",IF(AND(ABS(N(I60)-N(H60))&gt;=Setup!$B$13,ABS(J60)&gt;Setup!$B$12),"REVIEW","ok")))))</f>
        <v/>
      </c>
      <c r="L60" s="9" t="n"/>
    </row>
    <row r="61">
      <c r="A61" s="9" t="n"/>
      <c r="B61" s="9" t="n"/>
      <c r="C61" s="15" t="n"/>
      <c r="D61" s="15" t="n"/>
      <c r="E61" s="11">
        <f>IF(COUNT(C61:D61)=2,ROUND(D61-C61,2),"")</f>
        <v/>
      </c>
      <c r="F61" s="9" t="n"/>
      <c r="G61" s="9" t="n"/>
      <c r="H61" s="7" t="n"/>
      <c r="I61" s="7" t="n"/>
      <c r="J61" s="13">
        <f>IF(AND(ISNUMBER(H61),H61&lt;&gt;0,ISNUMBER(I61)),(I61-H61)/H61,"")</f>
        <v/>
      </c>
      <c r="K61" s="14">
        <f>IF(A61="","",IF(AND(N(H61)=0,N(I61)&lt;&gt;0),"NEW CODE - REVIEW",IF(AND(N(H61)&lt;&gt;0,I61=""),"CODE MISSING - REVIEW",IF(J61="","",IF(AND(ABS(N(I61)-N(H61))&gt;=Setup!$B$13,ABS(J61)&gt;Setup!$B$12),"REVIEW","ok")))))</f>
        <v/>
      </c>
      <c r="L61" s="9" t="n"/>
    </row>
    <row r="62">
      <c r="A62" s="9" t="n"/>
      <c r="B62" s="9" t="n"/>
      <c r="C62" s="15" t="n"/>
      <c r="D62" s="15" t="n"/>
      <c r="E62" s="11">
        <f>IF(COUNT(C62:D62)=2,ROUND(D62-C62,2),"")</f>
        <v/>
      </c>
      <c r="F62" s="9" t="n"/>
      <c r="G62" s="9" t="n"/>
      <c r="H62" s="7" t="n"/>
      <c r="I62" s="7" t="n"/>
      <c r="J62" s="13">
        <f>IF(AND(ISNUMBER(H62),H62&lt;&gt;0,ISNUMBER(I62)),(I62-H62)/H62,"")</f>
        <v/>
      </c>
      <c r="K62" s="14">
        <f>IF(A62="","",IF(AND(N(H62)=0,N(I62)&lt;&gt;0),"NEW CODE - REVIEW",IF(AND(N(H62)&lt;&gt;0,I62=""),"CODE MISSING - REVIEW",IF(J62="","",IF(AND(ABS(N(I62)-N(H62))&gt;=Setup!$B$13,ABS(J62)&gt;Setup!$B$12),"REVIEW","ok")))))</f>
        <v/>
      </c>
      <c r="L62" s="9" t="n"/>
    </row>
    <row r="63">
      <c r="A63" s="9" t="n"/>
      <c r="B63" s="9" t="n"/>
      <c r="C63" s="15" t="n"/>
      <c r="D63" s="15" t="n"/>
      <c r="E63" s="11">
        <f>IF(COUNT(C63:D63)=2,ROUND(D63-C63,2),"")</f>
        <v/>
      </c>
      <c r="F63" s="9" t="n"/>
      <c r="G63" s="9" t="n"/>
      <c r="H63" s="7" t="n"/>
      <c r="I63" s="7" t="n"/>
      <c r="J63" s="13">
        <f>IF(AND(ISNUMBER(H63),H63&lt;&gt;0,ISNUMBER(I63)),(I63-H63)/H63,"")</f>
        <v/>
      </c>
      <c r="K63" s="14">
        <f>IF(A63="","",IF(AND(N(H63)=0,N(I63)&lt;&gt;0),"NEW CODE - REVIEW",IF(AND(N(H63)&lt;&gt;0,I63=""),"CODE MISSING - REVIEW",IF(J63="","",IF(AND(ABS(N(I63)-N(H63))&gt;=Setup!$B$13,ABS(J63)&gt;Setup!$B$12),"REVIEW","ok")))))</f>
        <v/>
      </c>
      <c r="L63" s="9" t="n"/>
    </row>
    <row r="64">
      <c r="A64" s="9" t="n"/>
      <c r="B64" s="9" t="n"/>
      <c r="C64" s="15" t="n"/>
      <c r="D64" s="15" t="n"/>
      <c r="E64" s="11">
        <f>IF(COUNT(C64:D64)=2,ROUND(D64-C64,2),"")</f>
        <v/>
      </c>
      <c r="F64" s="9" t="n"/>
      <c r="G64" s="9" t="n"/>
      <c r="H64" s="7" t="n"/>
      <c r="I64" s="7" t="n"/>
      <c r="J64" s="13">
        <f>IF(AND(ISNUMBER(H64),H64&lt;&gt;0,ISNUMBER(I64)),(I64-H64)/H64,"")</f>
        <v/>
      </c>
      <c r="K64" s="14">
        <f>IF(A64="","",IF(AND(N(H64)=0,N(I64)&lt;&gt;0),"NEW CODE - REVIEW",IF(AND(N(H64)&lt;&gt;0,I64=""),"CODE MISSING - REVIEW",IF(J64="","",IF(AND(ABS(N(I64)-N(H64))&gt;=Setup!$B$13,ABS(J64)&gt;Setup!$B$12),"REVIEW","ok")))))</f>
        <v/>
      </c>
      <c r="L64" s="9" t="n"/>
    </row>
    <row r="65">
      <c r="A65" s="9" t="n"/>
      <c r="B65" s="9" t="n"/>
      <c r="C65" s="15" t="n"/>
      <c r="D65" s="15" t="n"/>
      <c r="E65" s="11">
        <f>IF(COUNT(C65:D65)=2,ROUND(D65-C65,2),"")</f>
        <v/>
      </c>
      <c r="F65" s="9" t="n"/>
      <c r="G65" s="9" t="n"/>
      <c r="H65" s="7" t="n"/>
      <c r="I65" s="7" t="n"/>
      <c r="J65" s="13">
        <f>IF(AND(ISNUMBER(H65),H65&lt;&gt;0,ISNUMBER(I65)),(I65-H65)/H65,"")</f>
        <v/>
      </c>
      <c r="K65" s="14">
        <f>IF(A65="","",IF(AND(N(H65)=0,N(I65)&lt;&gt;0),"NEW CODE - REVIEW",IF(AND(N(H65)&lt;&gt;0,I65=""),"CODE MISSING - REVIEW",IF(J65="","",IF(AND(ABS(N(I65)-N(H65))&gt;=Setup!$B$13,ABS(J65)&gt;Setup!$B$12),"REVIEW","ok")))))</f>
        <v/>
      </c>
      <c r="L65" s="9" t="n"/>
    </row>
    <row r="66">
      <c r="A66" s="9" t="n"/>
      <c r="B66" s="9" t="n"/>
      <c r="C66" s="15" t="n"/>
      <c r="D66" s="15" t="n"/>
      <c r="E66" s="11">
        <f>IF(COUNT(C66:D66)=2,ROUND(D66-C66,2),"")</f>
        <v/>
      </c>
      <c r="F66" s="9" t="n"/>
      <c r="G66" s="9" t="n"/>
      <c r="H66" s="7" t="n"/>
      <c r="I66" s="7" t="n"/>
      <c r="J66" s="13">
        <f>IF(AND(ISNUMBER(H66),H66&lt;&gt;0,ISNUMBER(I66)),(I66-H66)/H66,"")</f>
        <v/>
      </c>
      <c r="K66" s="14">
        <f>IF(A66="","",IF(AND(N(H66)=0,N(I66)&lt;&gt;0),"NEW CODE - REVIEW",IF(AND(N(H66)&lt;&gt;0,I66=""),"CODE MISSING - REVIEW",IF(J66="","",IF(AND(ABS(N(I66)-N(H66))&gt;=Setup!$B$13,ABS(J66)&gt;Setup!$B$12),"REVIEW","ok")))))</f>
        <v/>
      </c>
      <c r="L66" s="9" t="n"/>
    </row>
    <row r="67">
      <c r="A67" s="9" t="n"/>
      <c r="B67" s="9" t="n"/>
      <c r="C67" s="15" t="n"/>
      <c r="D67" s="15" t="n"/>
      <c r="E67" s="11">
        <f>IF(COUNT(C67:D67)=2,ROUND(D67-C67,2),"")</f>
        <v/>
      </c>
      <c r="F67" s="9" t="n"/>
      <c r="G67" s="9" t="n"/>
      <c r="H67" s="7" t="n"/>
      <c r="I67" s="7" t="n"/>
      <c r="J67" s="13">
        <f>IF(AND(ISNUMBER(H67),H67&lt;&gt;0,ISNUMBER(I67)),(I67-H67)/H67,"")</f>
        <v/>
      </c>
      <c r="K67" s="14">
        <f>IF(A67="","",IF(AND(N(H67)=0,N(I67)&lt;&gt;0),"NEW CODE - REVIEW",IF(AND(N(H67)&lt;&gt;0,I67=""),"CODE MISSING - REVIEW",IF(J67="","",IF(AND(ABS(N(I67)-N(H67))&gt;=Setup!$B$13,ABS(J67)&gt;Setup!$B$12),"REVIEW","ok")))))</f>
        <v/>
      </c>
      <c r="L67" s="9" t="n"/>
    </row>
    <row r="68">
      <c r="A68" s="9" t="n"/>
      <c r="B68" s="9" t="n"/>
      <c r="C68" s="15" t="n"/>
      <c r="D68" s="15" t="n"/>
      <c r="E68" s="11">
        <f>IF(COUNT(C68:D68)=2,ROUND(D68-C68,2),"")</f>
        <v/>
      </c>
      <c r="F68" s="9" t="n"/>
      <c r="G68" s="9" t="n"/>
      <c r="H68" s="7" t="n"/>
      <c r="I68" s="7" t="n"/>
      <c r="J68" s="13">
        <f>IF(AND(ISNUMBER(H68),H68&lt;&gt;0,ISNUMBER(I68)),(I68-H68)/H68,"")</f>
        <v/>
      </c>
      <c r="K68" s="14">
        <f>IF(A68="","",IF(AND(N(H68)=0,N(I68)&lt;&gt;0),"NEW CODE - REVIEW",IF(AND(N(H68)&lt;&gt;0,I68=""),"CODE MISSING - REVIEW",IF(J68="","",IF(AND(ABS(N(I68)-N(H68))&gt;=Setup!$B$13,ABS(J68)&gt;Setup!$B$12),"REVIEW","ok")))))</f>
        <v/>
      </c>
      <c r="L68" s="9" t="n"/>
    </row>
    <row r="69">
      <c r="A69" s="9" t="n"/>
      <c r="B69" s="9" t="n"/>
      <c r="C69" s="15" t="n"/>
      <c r="D69" s="15" t="n"/>
      <c r="E69" s="11">
        <f>IF(COUNT(C69:D69)=2,ROUND(D69-C69,2),"")</f>
        <v/>
      </c>
      <c r="F69" s="9" t="n"/>
      <c r="G69" s="9" t="n"/>
      <c r="H69" s="7" t="n"/>
      <c r="I69" s="7" t="n"/>
      <c r="J69" s="13">
        <f>IF(AND(ISNUMBER(H69),H69&lt;&gt;0,ISNUMBER(I69)),(I69-H69)/H69,"")</f>
        <v/>
      </c>
      <c r="K69" s="14">
        <f>IF(A69="","",IF(AND(N(H69)=0,N(I69)&lt;&gt;0),"NEW CODE - REVIEW",IF(AND(N(H69)&lt;&gt;0,I69=""),"CODE MISSING - REVIEW",IF(J69="","",IF(AND(ABS(N(I69)-N(H69))&gt;=Setup!$B$13,ABS(J69)&gt;Setup!$B$12),"REVIEW","ok")))))</f>
        <v/>
      </c>
      <c r="L69" s="9" t="n"/>
    </row>
    <row r="70">
      <c r="A70" s="9" t="n"/>
      <c r="B70" s="9" t="n"/>
      <c r="C70" s="15" t="n"/>
      <c r="D70" s="15" t="n"/>
      <c r="E70" s="11">
        <f>IF(COUNT(C70:D70)=2,ROUND(D70-C70,2),"")</f>
        <v/>
      </c>
      <c r="F70" s="9" t="n"/>
      <c r="G70" s="9" t="n"/>
      <c r="H70" s="7" t="n"/>
      <c r="I70" s="7" t="n"/>
      <c r="J70" s="13">
        <f>IF(AND(ISNUMBER(H70),H70&lt;&gt;0,ISNUMBER(I70)),(I70-H70)/H70,"")</f>
        <v/>
      </c>
      <c r="K70" s="14">
        <f>IF(A70="","",IF(AND(N(H70)=0,N(I70)&lt;&gt;0),"NEW CODE - REVIEW",IF(AND(N(H70)&lt;&gt;0,I70=""),"CODE MISSING - REVIEW",IF(J70="","",IF(AND(ABS(N(I70)-N(H70))&gt;=Setup!$B$13,ABS(J70)&gt;Setup!$B$12),"REVIEW","ok")))))</f>
        <v/>
      </c>
      <c r="L70" s="9" t="n"/>
    </row>
    <row r="71">
      <c r="A71" s="9" t="n"/>
      <c r="B71" s="9" t="n"/>
      <c r="C71" s="15" t="n"/>
      <c r="D71" s="15" t="n"/>
      <c r="E71" s="11">
        <f>IF(COUNT(C71:D71)=2,ROUND(D71-C71,2),"")</f>
        <v/>
      </c>
      <c r="F71" s="9" t="n"/>
      <c r="G71" s="9" t="n"/>
      <c r="H71" s="7" t="n"/>
      <c r="I71" s="7" t="n"/>
      <c r="J71" s="13">
        <f>IF(AND(ISNUMBER(H71),H71&lt;&gt;0,ISNUMBER(I71)),(I71-H71)/H71,"")</f>
        <v/>
      </c>
      <c r="K71" s="14">
        <f>IF(A71="","",IF(AND(N(H71)=0,N(I71)&lt;&gt;0),"NEW CODE - REVIEW",IF(AND(N(H71)&lt;&gt;0,I71=""),"CODE MISSING - REVIEW",IF(J71="","",IF(AND(ABS(N(I71)-N(H71))&gt;=Setup!$B$13,ABS(J71)&gt;Setup!$B$12),"REVIEW","ok")))))</f>
        <v/>
      </c>
      <c r="L71" s="9" t="n"/>
    </row>
    <row r="72">
      <c r="A72" s="9" t="n"/>
      <c r="B72" s="9" t="n"/>
      <c r="C72" s="15" t="n"/>
      <c r="D72" s="15" t="n"/>
      <c r="E72" s="11">
        <f>IF(COUNT(C72:D72)=2,ROUND(D72-C72,2),"")</f>
        <v/>
      </c>
      <c r="F72" s="9" t="n"/>
      <c r="G72" s="9" t="n"/>
      <c r="H72" s="7" t="n"/>
      <c r="I72" s="7" t="n"/>
      <c r="J72" s="13">
        <f>IF(AND(ISNUMBER(H72),H72&lt;&gt;0,ISNUMBER(I72)),(I72-H72)/H72,"")</f>
        <v/>
      </c>
      <c r="K72" s="14">
        <f>IF(A72="","",IF(AND(N(H72)=0,N(I72)&lt;&gt;0),"NEW CODE - REVIEW",IF(AND(N(H72)&lt;&gt;0,I72=""),"CODE MISSING - REVIEW",IF(J72="","",IF(AND(ABS(N(I72)-N(H72))&gt;=Setup!$B$13,ABS(J72)&gt;Setup!$B$12),"REVIEW","ok")))))</f>
        <v/>
      </c>
      <c r="L72" s="9" t="n"/>
    </row>
    <row r="73">
      <c r="A73" s="9" t="n"/>
      <c r="B73" s="9" t="n"/>
      <c r="C73" s="15" t="n"/>
      <c r="D73" s="15" t="n"/>
      <c r="E73" s="11">
        <f>IF(COUNT(C73:D73)=2,ROUND(D73-C73,2),"")</f>
        <v/>
      </c>
      <c r="F73" s="9" t="n"/>
      <c r="G73" s="9" t="n"/>
      <c r="H73" s="7" t="n"/>
      <c r="I73" s="7" t="n"/>
      <c r="J73" s="13">
        <f>IF(AND(ISNUMBER(H73),H73&lt;&gt;0,ISNUMBER(I73)),(I73-H73)/H73,"")</f>
        <v/>
      </c>
      <c r="K73" s="14">
        <f>IF(A73="","",IF(AND(N(H73)=0,N(I73)&lt;&gt;0),"NEW CODE - REVIEW",IF(AND(N(H73)&lt;&gt;0,I73=""),"CODE MISSING - REVIEW",IF(J73="","",IF(AND(ABS(N(I73)-N(H73))&gt;=Setup!$B$13,ABS(J73)&gt;Setup!$B$12),"REVIEW","ok")))))</f>
        <v/>
      </c>
      <c r="L73" s="9" t="n"/>
    </row>
    <row r="74">
      <c r="A74" s="9" t="n"/>
      <c r="B74" s="9" t="n"/>
      <c r="C74" s="15" t="n"/>
      <c r="D74" s="15" t="n"/>
      <c r="E74" s="11">
        <f>IF(COUNT(C74:D74)=2,ROUND(D74-C74,2),"")</f>
        <v/>
      </c>
      <c r="F74" s="9" t="n"/>
      <c r="G74" s="9" t="n"/>
      <c r="H74" s="7" t="n"/>
      <c r="I74" s="7" t="n"/>
      <c r="J74" s="13">
        <f>IF(AND(ISNUMBER(H74),H74&lt;&gt;0,ISNUMBER(I74)),(I74-H74)/H74,"")</f>
        <v/>
      </c>
      <c r="K74" s="14">
        <f>IF(A74="","",IF(AND(N(H74)=0,N(I74)&lt;&gt;0),"NEW CODE - REVIEW",IF(AND(N(H74)&lt;&gt;0,I74=""),"CODE MISSING - REVIEW",IF(J74="","",IF(AND(ABS(N(I74)-N(H74))&gt;=Setup!$B$13,ABS(J74)&gt;Setup!$B$12),"REVIEW","ok")))))</f>
        <v/>
      </c>
      <c r="L74" s="9" t="n"/>
    </row>
    <row r="75">
      <c r="A75" s="9" t="n"/>
      <c r="B75" s="9" t="n"/>
      <c r="C75" s="15" t="n"/>
      <c r="D75" s="15" t="n"/>
      <c r="E75" s="11">
        <f>IF(COUNT(C75:D75)=2,ROUND(D75-C75,2),"")</f>
        <v/>
      </c>
      <c r="F75" s="9" t="n"/>
      <c r="G75" s="9" t="n"/>
      <c r="H75" s="7" t="n"/>
      <c r="I75" s="7" t="n"/>
      <c r="J75" s="13">
        <f>IF(AND(ISNUMBER(H75),H75&lt;&gt;0,ISNUMBER(I75)),(I75-H75)/H75,"")</f>
        <v/>
      </c>
      <c r="K75" s="14">
        <f>IF(A75="","",IF(AND(N(H75)=0,N(I75)&lt;&gt;0),"NEW CODE - REVIEW",IF(AND(N(H75)&lt;&gt;0,I75=""),"CODE MISSING - REVIEW",IF(J75="","",IF(AND(ABS(N(I75)-N(H75))&gt;=Setup!$B$13,ABS(J75)&gt;Setup!$B$12),"REVIEW","ok")))))</f>
        <v/>
      </c>
      <c r="L75" s="9" t="n"/>
    </row>
    <row r="76">
      <c r="A76" s="9" t="n"/>
      <c r="B76" s="9" t="n"/>
      <c r="C76" s="15" t="n"/>
      <c r="D76" s="15" t="n"/>
      <c r="E76" s="11">
        <f>IF(COUNT(C76:D76)=2,ROUND(D76-C76,2),"")</f>
        <v/>
      </c>
      <c r="F76" s="9" t="n"/>
      <c r="G76" s="9" t="n"/>
      <c r="H76" s="7" t="n"/>
      <c r="I76" s="7" t="n"/>
      <c r="J76" s="13">
        <f>IF(AND(ISNUMBER(H76),H76&lt;&gt;0,ISNUMBER(I76)),(I76-H76)/H76,"")</f>
        <v/>
      </c>
      <c r="K76" s="14">
        <f>IF(A76="","",IF(AND(N(H76)=0,N(I76)&lt;&gt;0),"NEW CODE - REVIEW",IF(AND(N(H76)&lt;&gt;0,I76=""),"CODE MISSING - REVIEW",IF(J76="","",IF(AND(ABS(N(I76)-N(H76))&gt;=Setup!$B$13,ABS(J76)&gt;Setup!$B$12),"REVIEW","ok")))))</f>
        <v/>
      </c>
      <c r="L76" s="9" t="n"/>
    </row>
    <row r="77">
      <c r="A77" s="9" t="n"/>
      <c r="B77" s="9" t="n"/>
      <c r="C77" s="15" t="n"/>
      <c r="D77" s="15" t="n"/>
      <c r="E77" s="11">
        <f>IF(COUNT(C77:D77)=2,ROUND(D77-C77,2),"")</f>
        <v/>
      </c>
      <c r="F77" s="9" t="n"/>
      <c r="G77" s="9" t="n"/>
      <c r="H77" s="7" t="n"/>
      <c r="I77" s="7" t="n"/>
      <c r="J77" s="13">
        <f>IF(AND(ISNUMBER(H77),H77&lt;&gt;0,ISNUMBER(I77)),(I77-H77)/H77,"")</f>
        <v/>
      </c>
      <c r="K77" s="14">
        <f>IF(A77="","",IF(AND(N(H77)=0,N(I77)&lt;&gt;0),"NEW CODE - REVIEW",IF(AND(N(H77)&lt;&gt;0,I77=""),"CODE MISSING - REVIEW",IF(J77="","",IF(AND(ABS(N(I77)-N(H77))&gt;=Setup!$B$13,ABS(J77)&gt;Setup!$B$12),"REVIEW","ok")))))</f>
        <v/>
      </c>
      <c r="L77" s="9" t="n"/>
    </row>
    <row r="78">
      <c r="A78" s="9" t="n"/>
      <c r="B78" s="9" t="n"/>
      <c r="C78" s="15" t="n"/>
      <c r="D78" s="15" t="n"/>
      <c r="E78" s="11">
        <f>IF(COUNT(C78:D78)=2,ROUND(D78-C78,2),"")</f>
        <v/>
      </c>
      <c r="F78" s="9" t="n"/>
      <c r="G78" s="9" t="n"/>
      <c r="H78" s="7" t="n"/>
      <c r="I78" s="7" t="n"/>
      <c r="J78" s="13">
        <f>IF(AND(ISNUMBER(H78),H78&lt;&gt;0,ISNUMBER(I78)),(I78-H78)/H78,"")</f>
        <v/>
      </c>
      <c r="K78" s="14">
        <f>IF(A78="","",IF(AND(N(H78)=0,N(I78)&lt;&gt;0),"NEW CODE - REVIEW",IF(AND(N(H78)&lt;&gt;0,I78=""),"CODE MISSING - REVIEW",IF(J78="","",IF(AND(ABS(N(I78)-N(H78))&gt;=Setup!$B$13,ABS(J78)&gt;Setup!$B$12),"REVIEW","ok")))))</f>
        <v/>
      </c>
      <c r="L78" s="9" t="n"/>
    </row>
    <row r="79">
      <c r="A79" s="9" t="n"/>
      <c r="B79" s="9" t="n"/>
      <c r="C79" s="15" t="n"/>
      <c r="D79" s="15" t="n"/>
      <c r="E79" s="11">
        <f>IF(COUNT(C79:D79)=2,ROUND(D79-C79,2),"")</f>
        <v/>
      </c>
      <c r="F79" s="9" t="n"/>
      <c r="G79" s="9" t="n"/>
      <c r="H79" s="7" t="n"/>
      <c r="I79" s="7" t="n"/>
      <c r="J79" s="13">
        <f>IF(AND(ISNUMBER(H79),H79&lt;&gt;0,ISNUMBER(I79)),(I79-H79)/H79,"")</f>
        <v/>
      </c>
      <c r="K79" s="14">
        <f>IF(A79="","",IF(AND(N(H79)=0,N(I79)&lt;&gt;0),"NEW CODE - REVIEW",IF(AND(N(H79)&lt;&gt;0,I79=""),"CODE MISSING - REVIEW",IF(J79="","",IF(AND(ABS(N(I79)-N(H79))&gt;=Setup!$B$13,ABS(J79)&gt;Setup!$B$12),"REVIEW","ok")))))</f>
        <v/>
      </c>
      <c r="L79" s="9" t="n"/>
    </row>
    <row r="80">
      <c r="A80" s="9" t="n"/>
      <c r="B80" s="9" t="n"/>
      <c r="C80" s="15" t="n"/>
      <c r="D80" s="15" t="n"/>
      <c r="E80" s="11">
        <f>IF(COUNT(C80:D80)=2,ROUND(D80-C80,2),"")</f>
        <v/>
      </c>
      <c r="F80" s="9" t="n"/>
      <c r="G80" s="9" t="n"/>
      <c r="H80" s="7" t="n"/>
      <c r="I80" s="7" t="n"/>
      <c r="J80" s="13">
        <f>IF(AND(ISNUMBER(H80),H80&lt;&gt;0,ISNUMBER(I80)),(I80-H80)/H80,"")</f>
        <v/>
      </c>
      <c r="K80" s="14">
        <f>IF(A80="","",IF(AND(N(H80)=0,N(I80)&lt;&gt;0),"NEW CODE - REVIEW",IF(AND(N(H80)&lt;&gt;0,I80=""),"CODE MISSING - REVIEW",IF(J80="","",IF(AND(ABS(N(I80)-N(H80))&gt;=Setup!$B$13,ABS(J80)&gt;Setup!$B$12),"REVIEW","ok")))))</f>
        <v/>
      </c>
      <c r="L80" s="9" t="n"/>
    </row>
    <row r="81">
      <c r="A81" s="9" t="n"/>
      <c r="B81" s="9" t="n"/>
      <c r="C81" s="15" t="n"/>
      <c r="D81" s="15" t="n"/>
      <c r="E81" s="11">
        <f>IF(COUNT(C81:D81)=2,ROUND(D81-C81,2),"")</f>
        <v/>
      </c>
      <c r="F81" s="9" t="n"/>
      <c r="G81" s="9" t="n"/>
      <c r="H81" s="7" t="n"/>
      <c r="I81" s="7" t="n"/>
      <c r="J81" s="13">
        <f>IF(AND(ISNUMBER(H81),H81&lt;&gt;0,ISNUMBER(I81)),(I81-H81)/H81,"")</f>
        <v/>
      </c>
      <c r="K81" s="14">
        <f>IF(A81="","",IF(AND(N(H81)=0,N(I81)&lt;&gt;0),"NEW CODE - REVIEW",IF(AND(N(H81)&lt;&gt;0,I81=""),"CODE MISSING - REVIEW",IF(J81="","",IF(AND(ABS(N(I81)-N(H81))&gt;=Setup!$B$13,ABS(J81)&gt;Setup!$B$12),"REVIEW","ok")))))</f>
        <v/>
      </c>
      <c r="L81" s="9" t="n"/>
    </row>
    <row r="82">
      <c r="A82" s="9" t="n"/>
      <c r="B82" s="9" t="n"/>
      <c r="C82" s="15" t="n"/>
      <c r="D82" s="15" t="n"/>
      <c r="E82" s="11">
        <f>IF(COUNT(C82:D82)=2,ROUND(D82-C82,2),"")</f>
        <v/>
      </c>
      <c r="F82" s="9" t="n"/>
      <c r="G82" s="9" t="n"/>
      <c r="H82" s="7" t="n"/>
      <c r="I82" s="7" t="n"/>
      <c r="J82" s="13">
        <f>IF(AND(ISNUMBER(H82),H82&lt;&gt;0,ISNUMBER(I82)),(I82-H82)/H82,"")</f>
        <v/>
      </c>
      <c r="K82" s="14">
        <f>IF(A82="","",IF(AND(N(H82)=0,N(I82)&lt;&gt;0),"NEW CODE - REVIEW",IF(AND(N(H82)&lt;&gt;0,I82=""),"CODE MISSING - REVIEW",IF(J82="","",IF(AND(ABS(N(I82)-N(H82))&gt;=Setup!$B$13,ABS(J82)&gt;Setup!$B$12),"REVIEW","ok")))))</f>
        <v/>
      </c>
      <c r="L82" s="9" t="n"/>
    </row>
    <row r="83">
      <c r="A83" s="9" t="n"/>
      <c r="B83" s="9" t="n"/>
      <c r="C83" s="15" t="n"/>
      <c r="D83" s="15" t="n"/>
      <c r="E83" s="11">
        <f>IF(COUNT(C83:D83)=2,ROUND(D83-C83,2),"")</f>
        <v/>
      </c>
      <c r="F83" s="9" t="n"/>
      <c r="G83" s="9" t="n"/>
      <c r="H83" s="7" t="n"/>
      <c r="I83" s="7" t="n"/>
      <c r="J83" s="13">
        <f>IF(AND(ISNUMBER(H83),H83&lt;&gt;0,ISNUMBER(I83)),(I83-H83)/H83,"")</f>
        <v/>
      </c>
      <c r="K83" s="14">
        <f>IF(A83="","",IF(AND(N(H83)=0,N(I83)&lt;&gt;0),"NEW CODE - REVIEW",IF(AND(N(H83)&lt;&gt;0,I83=""),"CODE MISSING - REVIEW",IF(J83="","",IF(AND(ABS(N(I83)-N(H83))&gt;=Setup!$B$13,ABS(J83)&gt;Setup!$B$12),"REVIEW","ok")))))</f>
        <v/>
      </c>
      <c r="L83" s="9" t="n"/>
    </row>
    <row r="84">
      <c r="A84" s="9" t="n"/>
      <c r="B84" s="9" t="n"/>
      <c r="C84" s="15" t="n"/>
      <c r="D84" s="15" t="n"/>
      <c r="E84" s="11">
        <f>IF(COUNT(C84:D84)=2,ROUND(D84-C84,2),"")</f>
        <v/>
      </c>
      <c r="F84" s="9" t="n"/>
      <c r="G84" s="9" t="n"/>
      <c r="H84" s="7" t="n"/>
      <c r="I84" s="7" t="n"/>
      <c r="J84" s="13">
        <f>IF(AND(ISNUMBER(H84),H84&lt;&gt;0,ISNUMBER(I84)),(I84-H84)/H84,"")</f>
        <v/>
      </c>
      <c r="K84" s="14">
        <f>IF(A84="","",IF(AND(N(H84)=0,N(I84)&lt;&gt;0),"NEW CODE - REVIEW",IF(AND(N(H84)&lt;&gt;0,I84=""),"CODE MISSING - REVIEW",IF(J84="","",IF(AND(ABS(N(I84)-N(H84))&gt;=Setup!$B$13,ABS(J84)&gt;Setup!$B$12),"REVIEW","ok")))))</f>
        <v/>
      </c>
      <c r="L84" s="9" t="n"/>
    </row>
    <row r="85">
      <c r="A85" s="9" t="n"/>
      <c r="B85" s="9" t="n"/>
      <c r="C85" s="15" t="n"/>
      <c r="D85" s="15" t="n"/>
      <c r="E85" s="11">
        <f>IF(COUNT(C85:D85)=2,ROUND(D85-C85,2),"")</f>
        <v/>
      </c>
      <c r="F85" s="9" t="n"/>
      <c r="G85" s="9" t="n"/>
      <c r="H85" s="7" t="n"/>
      <c r="I85" s="7" t="n"/>
      <c r="J85" s="13">
        <f>IF(AND(ISNUMBER(H85),H85&lt;&gt;0,ISNUMBER(I85)),(I85-H85)/H85,"")</f>
        <v/>
      </c>
      <c r="K85" s="14">
        <f>IF(A85="","",IF(AND(N(H85)=0,N(I85)&lt;&gt;0),"NEW CODE - REVIEW",IF(AND(N(H85)&lt;&gt;0,I85=""),"CODE MISSING - REVIEW",IF(J85="","",IF(AND(ABS(N(I85)-N(H85))&gt;=Setup!$B$13,ABS(J85)&gt;Setup!$B$12),"REVIEW","ok")))))</f>
        <v/>
      </c>
      <c r="L85" s="9" t="n"/>
    </row>
    <row r="86">
      <c r="A86" s="9" t="n"/>
      <c r="B86" s="9" t="n"/>
      <c r="C86" s="15" t="n"/>
      <c r="D86" s="15" t="n"/>
      <c r="E86" s="11">
        <f>IF(COUNT(C86:D86)=2,ROUND(D86-C86,2),"")</f>
        <v/>
      </c>
      <c r="F86" s="9" t="n"/>
      <c r="G86" s="9" t="n"/>
      <c r="H86" s="7" t="n"/>
      <c r="I86" s="7" t="n"/>
      <c r="J86" s="13">
        <f>IF(AND(ISNUMBER(H86),H86&lt;&gt;0,ISNUMBER(I86)),(I86-H86)/H86,"")</f>
        <v/>
      </c>
      <c r="K86" s="14">
        <f>IF(A86="","",IF(AND(N(H86)=0,N(I86)&lt;&gt;0),"NEW CODE - REVIEW",IF(AND(N(H86)&lt;&gt;0,I86=""),"CODE MISSING - REVIEW",IF(J86="","",IF(AND(ABS(N(I86)-N(H86))&gt;=Setup!$B$13,ABS(J86)&gt;Setup!$B$12),"REVIEW","ok")))))</f>
        <v/>
      </c>
      <c r="L86" s="9" t="n"/>
    </row>
    <row r="87">
      <c r="A87" s="9" t="n"/>
      <c r="B87" s="9" t="n"/>
      <c r="C87" s="15" t="n"/>
      <c r="D87" s="15" t="n"/>
      <c r="E87" s="11">
        <f>IF(COUNT(C87:D87)=2,ROUND(D87-C87,2),"")</f>
        <v/>
      </c>
      <c r="F87" s="9" t="n"/>
      <c r="G87" s="9" t="n"/>
      <c r="H87" s="7" t="n"/>
      <c r="I87" s="7" t="n"/>
      <c r="J87" s="13">
        <f>IF(AND(ISNUMBER(H87),H87&lt;&gt;0,ISNUMBER(I87)),(I87-H87)/H87,"")</f>
        <v/>
      </c>
      <c r="K87" s="14">
        <f>IF(A87="","",IF(AND(N(H87)=0,N(I87)&lt;&gt;0),"NEW CODE - REVIEW",IF(AND(N(H87)&lt;&gt;0,I87=""),"CODE MISSING - REVIEW",IF(J87="","",IF(AND(ABS(N(I87)-N(H87))&gt;=Setup!$B$13,ABS(J87)&gt;Setup!$B$12),"REVIEW","ok")))))</f>
        <v/>
      </c>
      <c r="L87" s="9" t="n"/>
    </row>
    <row r="88">
      <c r="A88" s="9" t="n"/>
      <c r="B88" s="9" t="n"/>
      <c r="C88" s="15" t="n"/>
      <c r="D88" s="15" t="n"/>
      <c r="E88" s="11">
        <f>IF(COUNT(C88:D88)=2,ROUND(D88-C88,2),"")</f>
        <v/>
      </c>
      <c r="F88" s="9" t="n"/>
      <c r="G88" s="9" t="n"/>
      <c r="H88" s="7" t="n"/>
      <c r="I88" s="7" t="n"/>
      <c r="J88" s="13">
        <f>IF(AND(ISNUMBER(H88),H88&lt;&gt;0,ISNUMBER(I88)),(I88-H88)/H88,"")</f>
        <v/>
      </c>
      <c r="K88" s="14">
        <f>IF(A88="","",IF(AND(N(H88)=0,N(I88)&lt;&gt;0),"NEW CODE - REVIEW",IF(AND(N(H88)&lt;&gt;0,I88=""),"CODE MISSING - REVIEW",IF(J88="","",IF(AND(ABS(N(I88)-N(H88))&gt;=Setup!$B$13,ABS(J88)&gt;Setup!$B$12),"REVIEW","ok")))))</f>
        <v/>
      </c>
      <c r="L88" s="9" t="n"/>
    </row>
    <row r="89">
      <c r="A89" s="9" t="n"/>
      <c r="B89" s="9" t="n"/>
      <c r="C89" s="15" t="n"/>
      <c r="D89" s="15" t="n"/>
      <c r="E89" s="11">
        <f>IF(COUNT(C89:D89)=2,ROUND(D89-C89,2),"")</f>
        <v/>
      </c>
      <c r="F89" s="9" t="n"/>
      <c r="G89" s="9" t="n"/>
      <c r="H89" s="7" t="n"/>
      <c r="I89" s="7" t="n"/>
      <c r="J89" s="13">
        <f>IF(AND(ISNUMBER(H89),H89&lt;&gt;0,ISNUMBER(I89)),(I89-H89)/H89,"")</f>
        <v/>
      </c>
      <c r="K89" s="14">
        <f>IF(A89="","",IF(AND(N(H89)=0,N(I89)&lt;&gt;0),"NEW CODE - REVIEW",IF(AND(N(H89)&lt;&gt;0,I89=""),"CODE MISSING - REVIEW",IF(J89="","",IF(AND(ABS(N(I89)-N(H89))&gt;=Setup!$B$13,ABS(J89)&gt;Setup!$B$12),"REVIEW","ok")))))</f>
        <v/>
      </c>
      <c r="L89" s="9" t="n"/>
    </row>
    <row r="90">
      <c r="A90" s="9" t="n"/>
      <c r="B90" s="9" t="n"/>
      <c r="C90" s="15" t="n"/>
      <c r="D90" s="15" t="n"/>
      <c r="E90" s="11">
        <f>IF(COUNT(C90:D90)=2,ROUND(D90-C90,2),"")</f>
        <v/>
      </c>
      <c r="F90" s="9" t="n"/>
      <c r="G90" s="9" t="n"/>
      <c r="H90" s="7" t="n"/>
      <c r="I90" s="7" t="n"/>
      <c r="J90" s="13">
        <f>IF(AND(ISNUMBER(H90),H90&lt;&gt;0,ISNUMBER(I90)),(I90-H90)/H90,"")</f>
        <v/>
      </c>
      <c r="K90" s="14">
        <f>IF(A90="","",IF(AND(N(H90)=0,N(I90)&lt;&gt;0),"NEW CODE - REVIEW",IF(AND(N(H90)&lt;&gt;0,I90=""),"CODE MISSING - REVIEW",IF(J90="","",IF(AND(ABS(N(I90)-N(H90))&gt;=Setup!$B$13,ABS(J90)&gt;Setup!$B$12),"REVIEW","ok")))))</f>
        <v/>
      </c>
      <c r="L90" s="9" t="n"/>
    </row>
    <row r="93">
      <c r="A93" s="2" t="inlineStr">
        <is>
          <t>GROSS TO NET PROOF</t>
        </is>
      </c>
    </row>
    <row r="94">
      <c r="A94" s="4" t="inlineStr">
        <is>
          <t>Gross pay per register</t>
        </is>
      </c>
      <c r="B94" s="7" t="n"/>
      <c r="C94" s="3" t="inlineStr">
        <is>
          <t>company cars, private medical etc are in gross but never in net</t>
        </is>
      </c>
    </row>
    <row r="95">
      <c r="A95" s="4" t="inlineStr">
        <is>
          <t>less employee deductions (negative)</t>
        </is>
      </c>
      <c r="B95" s="7" t="n"/>
    </row>
    <row r="96">
      <c r="A96" s="4" t="inlineStr">
        <is>
          <t>less taxes withheld (negative)</t>
        </is>
      </c>
      <c r="B96" s="7" t="n"/>
    </row>
    <row r="97">
      <c r="A97" s="4" t="inlineStr">
        <is>
          <t>less non-cash benefits in gross (negative)</t>
        </is>
      </c>
      <c r="B97" s="7" t="n"/>
    </row>
    <row r="98">
      <c r="A98" s="4" t="inlineStr">
        <is>
          <t>Expected net pay</t>
        </is>
      </c>
      <c r="B98" s="16">
        <f>IF(COUNT(B94:B97)=0,"",ROUND(SUM(B94:B97),2))</f>
        <v/>
      </c>
    </row>
    <row r="99">
      <c r="A99" s="4" t="inlineStr">
        <is>
          <t>Net pay per register</t>
        </is>
      </c>
      <c r="B99" s="7" t="n"/>
    </row>
    <row r="100">
      <c r="A100" s="4" t="inlineStr">
        <is>
          <t>Difference</t>
        </is>
      </c>
      <c r="B100" s="16">
        <f>IF(COUNT(B98:B99)=2,ROUND(B99-B98,2),"")</f>
        <v/>
      </c>
    </row>
    <row r="102">
      <c r="A102" s="2" t="inlineStr">
        <is>
          <t>NET PAY TO FUNDING TIE</t>
        </is>
      </c>
    </row>
    <row r="103">
      <c r="A103" s="4" t="inlineStr">
        <is>
          <t>Net pay per register</t>
        </is>
      </c>
      <c r="B103" s="16">
        <f>IF(ISNUMBER(B99),B99,"")</f>
        <v/>
      </c>
    </row>
    <row r="104">
      <c r="A104" s="4" t="inlineStr">
        <is>
          <t>Payment file total</t>
        </is>
      </c>
      <c r="B104" s="7" t="n"/>
    </row>
    <row r="105">
      <c r="A105" s="4" t="inlineStr">
        <is>
          <t>Bank debit / actual funding</t>
        </is>
      </c>
      <c r="B105" s="7" t="n"/>
    </row>
    <row r="106">
      <c r="A106" s="4" t="inlineStr">
        <is>
          <t>Register vs payment file</t>
        </is>
      </c>
      <c r="B106" s="16">
        <f>IF(COUNT(B103:B104)=2,ROUND(B104-B103,2),"")</f>
        <v/>
      </c>
    </row>
    <row r="107">
      <c r="A107" s="4" t="inlineStr">
        <is>
          <t>Payment file vs bank</t>
        </is>
      </c>
      <c r="B107" s="16">
        <f>IF(COUNT(B104:B105)=2,ROUND(B105-B104,2),"")</f>
        <v/>
      </c>
    </row>
    <row r="109">
      <c r="A109" s="2" t="inlineStr">
        <is>
          <t>JOURNAL PROOF</t>
        </is>
      </c>
    </row>
    <row r="110">
      <c r="A110" s="4" t="inlineStr">
        <is>
          <t>Total debits in the journal</t>
        </is>
      </c>
      <c r="B110" s="7" t="n"/>
    </row>
    <row r="111">
      <c r="A111" s="4" t="inlineStr">
        <is>
          <t>Total credits in the journal (negative)</t>
        </is>
      </c>
      <c r="B111" s="7" t="n"/>
    </row>
    <row r="112">
      <c r="A112" s="4" t="inlineStr">
        <is>
          <t>Journal balances to zero</t>
        </is>
      </c>
      <c r="B112" s="16">
        <f>IF(COUNT(B110:B111)=2,ROUND(B110+B111,2),"")</f>
        <v/>
      </c>
    </row>
    <row r="114">
      <c r="A114" s="2" t="inlineStr">
        <is>
          <t>HEADCOUNT AND LEAVERS</t>
        </is>
      </c>
    </row>
    <row r="115">
      <c r="A115" s="4" t="inlineStr">
        <is>
          <t>Opening headcount</t>
        </is>
      </c>
      <c r="B115" s="17" t="n"/>
    </row>
    <row r="116">
      <c r="A116" s="4" t="inlineStr">
        <is>
          <t>Starters</t>
        </is>
      </c>
      <c r="B116" s="17" t="n"/>
    </row>
    <row r="117">
      <c r="A117" s="4" t="inlineStr">
        <is>
          <t>Leavers</t>
        </is>
      </c>
      <c r="B117" s="17" t="n"/>
    </row>
    <row r="118">
      <c r="A118" s="4" t="inlineStr">
        <is>
          <t>Expected closing</t>
        </is>
      </c>
      <c r="B118" s="18">
        <f>IF(COUNT(B115:B117)=3,B115+B116-B117,"")</f>
        <v/>
      </c>
    </row>
    <row r="119">
      <c r="A119" s="4" t="inlineStr">
        <is>
          <t>Headcount per payroll system</t>
        </is>
      </c>
      <c r="B119" s="17" t="n"/>
    </row>
    <row r="120">
      <c r="A120" s="4" t="inlineStr">
        <is>
          <t>Difference</t>
        </is>
      </c>
      <c r="B120" s="18">
        <f>IF(COUNT(B118:B119)=2,B119-B118,"")</f>
        <v/>
      </c>
    </row>
    <row r="121">
      <c r="A121" s="4" t="inlineStr">
        <is>
          <t>Leavers still on this run (0, or explained)</t>
        </is>
      </c>
      <c r="B121" s="17" t="n"/>
      <c r="C121" s="3" t="inlineStr">
        <is>
          <t>terminated-but-still-paid is the classic overpayment</t>
        </is>
      </c>
    </row>
    <row r="123">
      <c r="A123" s="2" t="inlineStr">
        <is>
          <t>EXCEPTION AND SPOT CHECKS</t>
        </is>
      </c>
    </row>
    <row r="124">
      <c r="A124" s="4" t="inlineStr">
        <is>
          <t>[ ]  Negative or zero net pay investigated</t>
        </is>
      </c>
      <c r="B124" s="9" t="n"/>
    </row>
    <row r="125">
      <c r="A125" s="4" t="inlineStr">
        <is>
          <t>[ ]  Unmapped pay codes cleared (see below)</t>
        </is>
      </c>
      <c r="B125" s="9" t="n"/>
    </row>
    <row r="126">
      <c r="A126" s="4" t="inlineStr">
        <is>
          <t>[ ]  Random sample of employees checked</t>
        </is>
      </c>
      <c r="B126" s="9" t="n"/>
    </row>
    <row r="127">
      <c r="A127" s="4" t="inlineStr">
        <is>
          <t>[ ]  All executives checked</t>
        </is>
      </c>
      <c r="B127" s="9" t="n"/>
    </row>
    <row r="128">
      <c r="A128" s="4" t="inlineStr">
        <is>
          <t>[ ]  Everyone on the payroll team checked</t>
        </is>
      </c>
      <c r="B128" s="9" t="n"/>
    </row>
    <row r="129">
      <c r="A129" s="4" t="inlineStr">
        <is>
          <t>[ ]  Anyone with a mid-period change checked</t>
        </is>
      </c>
      <c r="B129" s="9" t="n"/>
    </row>
    <row r="130">
      <c r="A130" s="3" t="inlineStr">
        <is>
          <t>(spot-check list follows a practitioner's stated routine — Sources 2)</t>
        </is>
      </c>
    </row>
    <row r="132">
      <c r="A132" s="2" t="inlineStr">
        <is>
          <t>UNMAPPED PAY CODES (must be zero)</t>
        </is>
      </c>
    </row>
    <row r="133">
      <c r="A133" s="18">
        <f>SUMPRODUCT(--(A6:A90&lt;&gt;""),--(COUNTIF(Setup!$A$125:$A$220,A6:A90&amp;"")=0))</f>
        <v/>
      </c>
      <c r="B133" s="3" t="inlineStr">
        <is>
          <t>pay codes above with no entry in the Setup map</t>
        </is>
      </c>
    </row>
  </sheetData>
  <conditionalFormatting sqref="K6:K90">
    <cfRule type="expression" priority="1" dxfId="0">
      <formula>ISNUMBER(SEARCH("REVIEW",K6))</formula>
    </cfRule>
    <cfRule type="expression" priority="2" dxfId="1">
      <formula>K6="ok"</formula>
    </cfRule>
  </conditionalFormatting>
  <conditionalFormatting sqref="E6:E90">
    <cfRule type="expression" priority="3" dxfId="0">
      <formula>AND(ISNUMBER(E6),ROUND(E6,2)&lt;&gt;0)</formula>
    </cfRule>
  </conditionalFormatting>
  <conditionalFormatting sqref="B100">
    <cfRule type="expression" priority="4" dxfId="0">
      <formula>AND(ISNUMBER(B100),ROUND(B100,2)&lt;&gt;0)</formula>
    </cfRule>
    <cfRule type="expression" priority="5" dxfId="1">
      <formula>AND(ISNUMBER(B100),ROUND(B100,2)=0)</formula>
    </cfRule>
  </conditionalFormatting>
  <conditionalFormatting sqref="B106">
    <cfRule type="expression" priority="6" dxfId="0">
      <formula>AND(ISNUMBER(B106),ROUND(B106,2)&lt;&gt;0)</formula>
    </cfRule>
    <cfRule type="expression" priority="7" dxfId="1">
      <formula>AND(ISNUMBER(B106),ROUND(B106,2)=0)</formula>
    </cfRule>
  </conditionalFormatting>
  <conditionalFormatting sqref="B107">
    <cfRule type="expression" priority="8" dxfId="0">
      <formula>AND(ISNUMBER(B107),ROUND(B107,2)&lt;&gt;0)</formula>
    </cfRule>
    <cfRule type="expression" priority="9" dxfId="1">
      <formula>AND(ISNUMBER(B107),ROUND(B107,2)=0)</formula>
    </cfRule>
  </conditionalFormatting>
  <conditionalFormatting sqref="B112">
    <cfRule type="expression" priority="10" dxfId="0">
      <formula>AND(ISNUMBER(B112),ROUND(B112,2)&lt;&gt;0)</formula>
    </cfRule>
    <cfRule type="expression" priority="11" dxfId="1">
      <formula>AND(ISNUMBER(B112),ROUND(B112,2)=0)</formula>
    </cfRule>
  </conditionalFormatting>
  <conditionalFormatting sqref="B120">
    <cfRule type="expression" priority="12" dxfId="0">
      <formula>AND(ISNUMBER(B120),ROUND(B120,2)&lt;&gt;0)</formula>
    </cfRule>
    <cfRule type="expression" priority="13" dxfId="1">
      <formula>AND(ISNUMBER(B120),ROUND(B120,2)=0)</formula>
    </cfRule>
  </conditionalFormatting>
  <conditionalFormatting sqref="A133">
    <cfRule type="expression" priority="14" dxfId="0">
      <formula>AND(ISNUMBER(A133),ROUND(A133,2)&lt;&gt;0)</formula>
    </cfRule>
    <cfRule type="expression" priority="15" dxfId="1">
      <formula>AND(ISNUMBER(A133),ROUND(A133,2)=0)</formula>
    </cfRule>
  </conditionalFormatting>
  <dataValidations count="1">
    <dataValidation sqref="A6:A90" showDropDown="0" showInputMessage="0" showErrorMessage="0" allowBlank="1" type="list">
      <formula1>=Setup!$A$125:$A$220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92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26" customWidth="1" min="2" max="2"/>
    <col width="14" customWidth="1" min="3" max="3"/>
    <col width="15" customWidth="1" min="4" max="4"/>
    <col width="18" customWidth="1" min="5" max="5"/>
    <col width="18" customWidth="1" min="6" max="6"/>
    <col width="20" customWidth="1" min="7" max="7"/>
    <col width="15" customWidth="1" min="8" max="8"/>
    <col width="20" customWidth="1" min="9" max="9"/>
    <col width="22" customWidth="1" min="10" max="10"/>
    <col width="13" customWidth="1" min="11" max="11"/>
    <col width="28" customWidth="1" min="12" max="12"/>
    <col width="14" customWidth="1" min="13" max="13"/>
    <col width="13" customWidth="1" min="14" max="14"/>
    <col width="14" customWidth="1" min="15" max="15"/>
    <col width="16" customWidth="1" min="16" max="16"/>
    <col width="20" customWidth="1" min="17" max="17"/>
  </cols>
  <sheetData>
    <row r="1">
      <c r="A1" s="1" t="inlineStr">
        <is>
          <t>2 — Register  -&gt;  journal as posted  -&gt;  general ledger</t>
        </is>
      </c>
    </row>
    <row r="2">
      <c r="A2" s="3" t="inlineStr">
        <is>
          <t>Debits positive, credits negative — so the roll-forward is a plain sum. Expense rows are proved on period ACTIVITY, liability and clearing rows on BALANCE.</t>
        </is>
      </c>
    </row>
    <row r="3">
      <c r="A3" s="2" t="inlineStr">
        <is>
          <t>Entity:</t>
        </is>
      </c>
      <c r="B3" s="9" t="n"/>
      <c r="C3" s="2" t="inlineStr">
        <is>
          <t>Period end:</t>
        </is>
      </c>
      <c r="D3" s="19">
        <f>IF(Setup!B5="","",Setup!B5)</f>
        <v/>
      </c>
      <c r="E3" s="2" t="inlineStr">
        <is>
          <t>Preparer:</t>
        </is>
      </c>
      <c r="F3" s="9" t="n"/>
    </row>
    <row r="5">
      <c r="A5" s="2" t="inlineStr">
        <is>
          <t>TOTAL UNEXPLAINED (absolute — errors cannot net off)</t>
        </is>
      </c>
      <c r="D5" s="20">
        <f>SUMPRODUCT(ABS(IF(ISNUMBER($N$11:$N$90),$N$11:$N$90,0)))</f>
        <v/>
      </c>
      <c r="E5" s="3" t="inlineStr">
        <is>
          <t>must be zero before sign-off</t>
        </is>
      </c>
    </row>
    <row r="6">
      <c r="A6" s="4" t="inlineStr">
        <is>
          <t>Accounts with a residual</t>
        </is>
      </c>
      <c r="D6" s="18">
        <f>SUMPRODUCT(--ISNUMBER($N$11:$N$90),--(ROUND(IF(ISNUMBER($N$11:$N$90),$N$11:$N$90,0),2)&lt;&gt;0))</f>
        <v/>
      </c>
    </row>
    <row r="7">
      <c r="A7" s="4" t="inlineStr">
        <is>
          <t>Rows where the register/journal handoff broke</t>
        </is>
      </c>
      <c r="D7" s="18">
        <f>SUMPRODUCT(--ISNUMBER($H$11:$H$90),--(ROUND(IF(ISNUMBER($H$11:$H$90),$H$11:$H$90,0),2)&lt;&gt;0))</f>
        <v/>
      </c>
      <c r="E7" s="3" t="inlineStr">
        <is>
          <t>isolates a bad hand-edit from a bad posting</t>
        </is>
      </c>
    </row>
    <row r="8">
      <c r="A8" s="4" t="inlineStr">
        <is>
          <t>Rows with data but NO proof type — these are NOT tested</t>
        </is>
      </c>
      <c r="D8" s="18">
        <f>SUMPRODUCT(--($A$11:$A$90&lt;&gt;""),--($C$11:$C$90&lt;&gt;"Balance"),--($C$11:$C$90&lt;&gt;"Activity"))</f>
        <v/>
      </c>
      <c r="E8" s="3" t="inlineStr">
        <is>
          <t>an untested row cannot show a variance</t>
        </is>
      </c>
    </row>
    <row r="10" ht="36" customHeight="1">
      <c r="A10" s="8" t="inlineStr">
        <is>
          <t>GL account</t>
        </is>
      </c>
      <c r="B10" s="8" t="inlineStr">
        <is>
          <t>Description</t>
        </is>
      </c>
      <c r="C10" s="8" t="inlineStr">
        <is>
          <t>Proof type</t>
        </is>
      </c>
      <c r="D10" s="8" t="inlineStr">
        <is>
          <t>Opening balance</t>
        </is>
      </c>
      <c r="E10" s="8" t="inlineStr">
        <is>
          <t>Charged this period (register)</t>
        </is>
      </c>
      <c r="F10" s="8" t="inlineStr">
        <is>
          <t>Per journal as posted (as submitted)</t>
        </is>
      </c>
      <c r="G10" s="8" t="inlineStr">
        <is>
          <t>Paid / remitted this period (debit, positive)</t>
        </is>
      </c>
      <c r="H10" s="8" t="inlineStr">
        <is>
          <t>Register vs journal</t>
        </is>
      </c>
      <c r="I10" s="8" t="inlineStr">
        <is>
          <t>Expected closing / expected activity</t>
        </is>
      </c>
      <c r="J10" s="8" t="inlineStr">
        <is>
          <t>GL per ledger (closing balance, or period movement)</t>
        </is>
      </c>
      <c r="K10" s="8" t="inlineStr">
        <is>
          <t>Variance</t>
        </is>
      </c>
      <c r="L10" s="8" t="inlineStr">
        <is>
          <t>Reconciling category</t>
        </is>
      </c>
      <c r="M10" s="8" t="inlineStr">
        <is>
          <t>Amount explained</t>
        </is>
      </c>
      <c r="N10" s="8" t="inlineStr">
        <is>
          <t>Unexplained</t>
        </is>
      </c>
      <c r="O10" s="8" t="inlineStr">
        <is>
          <t>Item first raised</t>
        </is>
      </c>
      <c r="P10" s="8" t="inlineStr">
        <is>
          <t>Owner</t>
        </is>
      </c>
      <c r="Q10" s="8" t="inlineStr">
        <is>
          <t>Supporting doc ref</t>
        </is>
      </c>
    </row>
    <row r="11">
      <c r="A11" s="5" t="inlineStr">
        <is>
          <t>EXAMPLE-6000</t>
        </is>
      </c>
      <c r="B11" s="5" t="inlineStr">
        <is>
          <t>Salaries and wages</t>
        </is>
      </c>
      <c r="C11" s="5" t="inlineStr">
        <is>
          <t>Activity</t>
        </is>
      </c>
      <c r="D11" s="12" t="n"/>
      <c r="E11" s="12" t="n">
        <v>100000</v>
      </c>
      <c r="F11" s="12" t="n">
        <v>100000</v>
      </c>
      <c r="G11" s="12" t="n"/>
      <c r="H11" s="16">
        <f>IF(AND(ISNUMBER(E11),ISNUMBER(F11)),ROUND(F11-E11,2),"")</f>
        <v/>
      </c>
      <c r="I11" s="16">
        <f>IF(C11="Balance",IF(COUNT(D11,F11,G11)=0,"",ROUND(N(D11)+N(F11)+N(G11),2)),IF(C11="Activity",IF(ISNUMBER(F11),F11,""),IF(A11&lt;&gt;"","SET PROOF TYPE","")))</f>
        <v/>
      </c>
      <c r="J11" s="12" t="n">
        <v>100000</v>
      </c>
      <c r="K11" s="16">
        <f>IF(AND(ISNUMBER(I11),ISNUMBER(J11)),ROUND(J11-I11,2),"")</f>
        <v/>
      </c>
      <c r="L11" s="5" t="n"/>
      <c r="M11" s="12" t="n">
        <v>0</v>
      </c>
      <c r="N11" s="16">
        <f>IF(ISNUMBER(K11),ROUND(K11-N(M11),2),"")</f>
        <v/>
      </c>
      <c r="O11" s="5" t="n"/>
      <c r="P11" s="5" t="n"/>
      <c r="Q11" s="5" t="n"/>
    </row>
    <row r="12">
      <c r="A12" s="5" t="inlineStr">
        <is>
          <t>EXAMPLE-2210</t>
        </is>
      </c>
      <c r="B12" s="5" t="inlineStr">
        <is>
          <t>Tax withheld payable</t>
        </is>
      </c>
      <c r="C12" s="5" t="inlineStr">
        <is>
          <t>Balance</t>
        </is>
      </c>
      <c r="D12" s="12" t="n">
        <v>-8000</v>
      </c>
      <c r="E12" s="12" t="n">
        <v>-12000</v>
      </c>
      <c r="F12" s="12" t="n">
        <v>-12000</v>
      </c>
      <c r="G12" s="12" t="n">
        <v>11500</v>
      </c>
      <c r="H12" s="16">
        <f>IF(AND(ISNUMBER(E12),ISNUMBER(F12)),ROUND(F12-E12,2),"")</f>
        <v/>
      </c>
      <c r="I12" s="16">
        <f>IF(C12="Balance",IF(COUNT(D12,F12,G12)=0,"",ROUND(N(D12)+N(F12)+N(G12),2)),IF(C12="Activity",IF(ISNUMBER(F12),F12,""),IF(A12&lt;&gt;"","SET PROOF TYPE","")))</f>
        <v/>
      </c>
      <c r="J12" s="12" t="n">
        <v>-8500</v>
      </c>
      <c r="K12" s="16">
        <f>IF(AND(ISNUMBER(I12),ISNUMBER(J12)),ROUND(J12-I12,2),"")</f>
        <v/>
      </c>
      <c r="L12" s="5" t="n"/>
      <c r="M12" s="12" t="n">
        <v>0</v>
      </c>
      <c r="N12" s="16">
        <f>IF(ISNUMBER(K12),ROUND(K12-N(M12),2),"")</f>
        <v/>
      </c>
      <c r="O12" s="5" t="n"/>
      <c r="P12" s="5" t="n"/>
      <c r="Q12" s="5" t="n"/>
    </row>
    <row r="13">
      <c r="A13" s="9" t="n"/>
      <c r="B13" s="9" t="n"/>
      <c r="C13" s="9" t="n"/>
      <c r="D13" s="7" t="n"/>
      <c r="E13" s="7" t="n"/>
      <c r="F13" s="7" t="n"/>
      <c r="G13" s="7" t="n"/>
      <c r="H13" s="16">
        <f>IF(AND(ISNUMBER(E13),ISNUMBER(F13)),ROUND(F13-E13,2),"")</f>
        <v/>
      </c>
      <c r="I13" s="16">
        <f>IF(C13="Balance",IF(COUNT(D13,F13,G13)=0,"",ROUND(N(D13)+N(F13)+N(G13),2)),IF(C13="Activity",IF(ISNUMBER(F13),F13,""),IF(A13&lt;&gt;"","SET PROOF TYPE","")))</f>
        <v/>
      </c>
      <c r="J13" s="7" t="n"/>
      <c r="K13" s="16">
        <f>IF(AND(ISNUMBER(I13),ISNUMBER(J13)),ROUND(J13-I13,2),"")</f>
        <v/>
      </c>
      <c r="L13" s="9" t="n"/>
      <c r="M13" s="7" t="n"/>
      <c r="N13" s="16">
        <f>IF(ISNUMBER(K13),ROUND(K13-N(M13),2),"")</f>
        <v/>
      </c>
      <c r="O13" s="9" t="n"/>
      <c r="P13" s="9" t="n"/>
      <c r="Q13" s="9" t="n"/>
    </row>
    <row r="14">
      <c r="A14" s="9" t="n"/>
      <c r="B14" s="9" t="n"/>
      <c r="C14" s="9" t="n"/>
      <c r="D14" s="7" t="n"/>
      <c r="E14" s="7" t="n"/>
      <c r="F14" s="7" t="n"/>
      <c r="G14" s="7" t="n"/>
      <c r="H14" s="16">
        <f>IF(AND(ISNUMBER(E14),ISNUMBER(F14)),ROUND(F14-E14,2),"")</f>
        <v/>
      </c>
      <c r="I14" s="16">
        <f>IF(C14="Balance",IF(COUNT(D14,F14,G14)=0,"",ROUND(N(D14)+N(F14)+N(G14),2)),IF(C14="Activity",IF(ISNUMBER(F14),F14,""),IF(A14&lt;&gt;"","SET PROOF TYPE","")))</f>
        <v/>
      </c>
      <c r="J14" s="7" t="n"/>
      <c r="K14" s="16">
        <f>IF(AND(ISNUMBER(I14),ISNUMBER(J14)),ROUND(J14-I14,2),"")</f>
        <v/>
      </c>
      <c r="L14" s="9" t="n"/>
      <c r="M14" s="7" t="n"/>
      <c r="N14" s="16">
        <f>IF(ISNUMBER(K14),ROUND(K14-N(M14),2),"")</f>
        <v/>
      </c>
      <c r="O14" s="9" t="n"/>
      <c r="P14" s="9" t="n"/>
      <c r="Q14" s="9" t="n"/>
    </row>
    <row r="15">
      <c r="A15" s="9" t="n"/>
      <c r="B15" s="9" t="n"/>
      <c r="C15" s="9" t="n"/>
      <c r="D15" s="7" t="n"/>
      <c r="E15" s="7" t="n"/>
      <c r="F15" s="7" t="n"/>
      <c r="G15" s="7" t="n"/>
      <c r="H15" s="16">
        <f>IF(AND(ISNUMBER(E15),ISNUMBER(F15)),ROUND(F15-E15,2),"")</f>
        <v/>
      </c>
      <c r="I15" s="16">
        <f>IF(C15="Balance",IF(COUNT(D15,F15,G15)=0,"",ROUND(N(D15)+N(F15)+N(G15),2)),IF(C15="Activity",IF(ISNUMBER(F15),F15,""),IF(A15&lt;&gt;"","SET PROOF TYPE","")))</f>
        <v/>
      </c>
      <c r="J15" s="7" t="n"/>
      <c r="K15" s="16">
        <f>IF(AND(ISNUMBER(I15),ISNUMBER(J15)),ROUND(J15-I15,2),"")</f>
        <v/>
      </c>
      <c r="L15" s="9" t="n"/>
      <c r="M15" s="7" t="n"/>
      <c r="N15" s="16">
        <f>IF(ISNUMBER(K15),ROUND(K15-N(M15),2),"")</f>
        <v/>
      </c>
      <c r="O15" s="9" t="n"/>
      <c r="P15" s="9" t="n"/>
      <c r="Q15" s="9" t="n"/>
    </row>
    <row r="16">
      <c r="A16" s="9" t="n"/>
      <c r="B16" s="9" t="n"/>
      <c r="C16" s="9" t="n"/>
      <c r="D16" s="7" t="n"/>
      <c r="E16" s="7" t="n"/>
      <c r="F16" s="7" t="n"/>
      <c r="G16" s="7" t="n"/>
      <c r="H16" s="16">
        <f>IF(AND(ISNUMBER(E16),ISNUMBER(F16)),ROUND(F16-E16,2),"")</f>
        <v/>
      </c>
      <c r="I16" s="16">
        <f>IF(C16="Balance",IF(COUNT(D16,F16,G16)=0,"",ROUND(N(D16)+N(F16)+N(G16),2)),IF(C16="Activity",IF(ISNUMBER(F16),F16,""),IF(A16&lt;&gt;"","SET PROOF TYPE","")))</f>
        <v/>
      </c>
      <c r="J16" s="7" t="n"/>
      <c r="K16" s="16">
        <f>IF(AND(ISNUMBER(I16),ISNUMBER(J16)),ROUND(J16-I16,2),"")</f>
        <v/>
      </c>
      <c r="L16" s="9" t="n"/>
      <c r="M16" s="7" t="n"/>
      <c r="N16" s="16">
        <f>IF(ISNUMBER(K16),ROUND(K16-N(M16),2),"")</f>
        <v/>
      </c>
      <c r="O16" s="9" t="n"/>
      <c r="P16" s="9" t="n"/>
      <c r="Q16" s="9" t="n"/>
    </row>
    <row r="17">
      <c r="A17" s="9" t="n"/>
      <c r="B17" s="9" t="n"/>
      <c r="C17" s="9" t="n"/>
      <c r="D17" s="7" t="n"/>
      <c r="E17" s="7" t="n"/>
      <c r="F17" s="7" t="n"/>
      <c r="G17" s="7" t="n"/>
      <c r="H17" s="16">
        <f>IF(AND(ISNUMBER(E17),ISNUMBER(F17)),ROUND(F17-E17,2),"")</f>
        <v/>
      </c>
      <c r="I17" s="16">
        <f>IF(C17="Balance",IF(COUNT(D17,F17,G17)=0,"",ROUND(N(D17)+N(F17)+N(G17),2)),IF(C17="Activity",IF(ISNUMBER(F17),F17,""),IF(A17&lt;&gt;"","SET PROOF TYPE","")))</f>
        <v/>
      </c>
      <c r="J17" s="7" t="n"/>
      <c r="K17" s="16">
        <f>IF(AND(ISNUMBER(I17),ISNUMBER(J17)),ROUND(J17-I17,2),"")</f>
        <v/>
      </c>
      <c r="L17" s="9" t="n"/>
      <c r="M17" s="7" t="n"/>
      <c r="N17" s="16">
        <f>IF(ISNUMBER(K17),ROUND(K17-N(M17),2),"")</f>
        <v/>
      </c>
      <c r="O17" s="9" t="n"/>
      <c r="P17" s="9" t="n"/>
      <c r="Q17" s="9" t="n"/>
    </row>
    <row r="18">
      <c r="A18" s="9" t="n"/>
      <c r="B18" s="9" t="n"/>
      <c r="C18" s="9" t="n"/>
      <c r="D18" s="7" t="n"/>
      <c r="E18" s="7" t="n"/>
      <c r="F18" s="7" t="n"/>
      <c r="G18" s="7" t="n"/>
      <c r="H18" s="16">
        <f>IF(AND(ISNUMBER(E18),ISNUMBER(F18)),ROUND(F18-E18,2),"")</f>
        <v/>
      </c>
      <c r="I18" s="16">
        <f>IF(C18="Balance",IF(COUNT(D18,F18,G18)=0,"",ROUND(N(D18)+N(F18)+N(G18),2)),IF(C18="Activity",IF(ISNUMBER(F18),F18,""),IF(A18&lt;&gt;"","SET PROOF TYPE","")))</f>
        <v/>
      </c>
      <c r="J18" s="7" t="n"/>
      <c r="K18" s="16">
        <f>IF(AND(ISNUMBER(I18),ISNUMBER(J18)),ROUND(J18-I18,2),"")</f>
        <v/>
      </c>
      <c r="L18" s="9" t="n"/>
      <c r="M18" s="7" t="n"/>
      <c r="N18" s="16">
        <f>IF(ISNUMBER(K18),ROUND(K18-N(M18),2),"")</f>
        <v/>
      </c>
      <c r="O18" s="9" t="n"/>
      <c r="P18" s="9" t="n"/>
      <c r="Q18" s="9" t="n"/>
    </row>
    <row r="19">
      <c r="A19" s="9" t="n"/>
      <c r="B19" s="9" t="n"/>
      <c r="C19" s="9" t="n"/>
      <c r="D19" s="7" t="n"/>
      <c r="E19" s="7" t="n"/>
      <c r="F19" s="7" t="n"/>
      <c r="G19" s="7" t="n"/>
      <c r="H19" s="16">
        <f>IF(AND(ISNUMBER(E19),ISNUMBER(F19)),ROUND(F19-E19,2),"")</f>
        <v/>
      </c>
      <c r="I19" s="16">
        <f>IF(C19="Balance",IF(COUNT(D19,F19,G19)=0,"",ROUND(N(D19)+N(F19)+N(G19),2)),IF(C19="Activity",IF(ISNUMBER(F19),F19,""),IF(A19&lt;&gt;"","SET PROOF TYPE","")))</f>
        <v/>
      </c>
      <c r="J19" s="7" t="n"/>
      <c r="K19" s="16">
        <f>IF(AND(ISNUMBER(I19),ISNUMBER(J19)),ROUND(J19-I19,2),"")</f>
        <v/>
      </c>
      <c r="L19" s="9" t="n"/>
      <c r="M19" s="7" t="n"/>
      <c r="N19" s="16">
        <f>IF(ISNUMBER(K19),ROUND(K19-N(M19),2),"")</f>
        <v/>
      </c>
      <c r="O19" s="9" t="n"/>
      <c r="P19" s="9" t="n"/>
      <c r="Q19" s="9" t="n"/>
    </row>
    <row r="20">
      <c r="A20" s="9" t="n"/>
      <c r="B20" s="9" t="n"/>
      <c r="C20" s="9" t="n"/>
      <c r="D20" s="7" t="n"/>
      <c r="E20" s="7" t="n"/>
      <c r="F20" s="7" t="n"/>
      <c r="G20" s="7" t="n"/>
      <c r="H20" s="16">
        <f>IF(AND(ISNUMBER(E20),ISNUMBER(F20)),ROUND(F20-E20,2),"")</f>
        <v/>
      </c>
      <c r="I20" s="16">
        <f>IF(C20="Balance",IF(COUNT(D20,F20,G20)=0,"",ROUND(N(D20)+N(F20)+N(G20),2)),IF(C20="Activity",IF(ISNUMBER(F20),F20,""),IF(A20&lt;&gt;"","SET PROOF TYPE","")))</f>
        <v/>
      </c>
      <c r="J20" s="7" t="n"/>
      <c r="K20" s="16">
        <f>IF(AND(ISNUMBER(I20),ISNUMBER(J20)),ROUND(J20-I20,2),"")</f>
        <v/>
      </c>
      <c r="L20" s="9" t="n"/>
      <c r="M20" s="7" t="n"/>
      <c r="N20" s="16">
        <f>IF(ISNUMBER(K20),ROUND(K20-N(M20),2),"")</f>
        <v/>
      </c>
      <c r="O20" s="9" t="n"/>
      <c r="P20" s="9" t="n"/>
      <c r="Q20" s="9" t="n"/>
    </row>
    <row r="21">
      <c r="A21" s="9" t="n"/>
      <c r="B21" s="9" t="n"/>
      <c r="C21" s="9" t="n"/>
      <c r="D21" s="7" t="n"/>
      <c r="E21" s="7" t="n"/>
      <c r="F21" s="7" t="n"/>
      <c r="G21" s="7" t="n"/>
      <c r="H21" s="16">
        <f>IF(AND(ISNUMBER(E21),ISNUMBER(F21)),ROUND(F21-E21,2),"")</f>
        <v/>
      </c>
      <c r="I21" s="16">
        <f>IF(C21="Balance",IF(COUNT(D21,F21,G21)=0,"",ROUND(N(D21)+N(F21)+N(G21),2)),IF(C21="Activity",IF(ISNUMBER(F21),F21,""),IF(A21&lt;&gt;"","SET PROOF TYPE","")))</f>
        <v/>
      </c>
      <c r="J21" s="7" t="n"/>
      <c r="K21" s="16">
        <f>IF(AND(ISNUMBER(I21),ISNUMBER(J21)),ROUND(J21-I21,2),"")</f>
        <v/>
      </c>
      <c r="L21" s="9" t="n"/>
      <c r="M21" s="7" t="n"/>
      <c r="N21" s="16">
        <f>IF(ISNUMBER(K21),ROUND(K21-N(M21),2),"")</f>
        <v/>
      </c>
      <c r="O21" s="9" t="n"/>
      <c r="P21" s="9" t="n"/>
      <c r="Q21" s="9" t="n"/>
    </row>
    <row r="22">
      <c r="A22" s="9" t="n"/>
      <c r="B22" s="9" t="n"/>
      <c r="C22" s="9" t="n"/>
      <c r="D22" s="7" t="n"/>
      <c r="E22" s="7" t="n"/>
      <c r="F22" s="7" t="n"/>
      <c r="G22" s="7" t="n"/>
      <c r="H22" s="16">
        <f>IF(AND(ISNUMBER(E22),ISNUMBER(F22)),ROUND(F22-E22,2),"")</f>
        <v/>
      </c>
      <c r="I22" s="16">
        <f>IF(C22="Balance",IF(COUNT(D22,F22,G22)=0,"",ROUND(N(D22)+N(F22)+N(G22),2)),IF(C22="Activity",IF(ISNUMBER(F22),F22,""),IF(A22&lt;&gt;"","SET PROOF TYPE","")))</f>
        <v/>
      </c>
      <c r="J22" s="7" t="n"/>
      <c r="K22" s="16">
        <f>IF(AND(ISNUMBER(I22),ISNUMBER(J22)),ROUND(J22-I22,2),"")</f>
        <v/>
      </c>
      <c r="L22" s="9" t="n"/>
      <c r="M22" s="7" t="n"/>
      <c r="N22" s="16">
        <f>IF(ISNUMBER(K22),ROUND(K22-N(M22),2),"")</f>
        <v/>
      </c>
      <c r="O22" s="9" t="n"/>
      <c r="P22" s="9" t="n"/>
      <c r="Q22" s="9" t="n"/>
    </row>
    <row r="23">
      <c r="A23" s="9" t="n"/>
      <c r="B23" s="9" t="n"/>
      <c r="C23" s="9" t="n"/>
      <c r="D23" s="7" t="n"/>
      <c r="E23" s="7" t="n"/>
      <c r="F23" s="7" t="n"/>
      <c r="G23" s="7" t="n"/>
      <c r="H23" s="16">
        <f>IF(AND(ISNUMBER(E23),ISNUMBER(F23)),ROUND(F23-E23,2),"")</f>
        <v/>
      </c>
      <c r="I23" s="16">
        <f>IF(C23="Balance",IF(COUNT(D23,F23,G23)=0,"",ROUND(N(D23)+N(F23)+N(G23),2)),IF(C23="Activity",IF(ISNUMBER(F23),F23,""),IF(A23&lt;&gt;"","SET PROOF TYPE","")))</f>
        <v/>
      </c>
      <c r="J23" s="7" t="n"/>
      <c r="K23" s="16">
        <f>IF(AND(ISNUMBER(I23),ISNUMBER(J23)),ROUND(J23-I23,2),"")</f>
        <v/>
      </c>
      <c r="L23" s="9" t="n"/>
      <c r="M23" s="7" t="n"/>
      <c r="N23" s="16">
        <f>IF(ISNUMBER(K23),ROUND(K23-N(M23),2),"")</f>
        <v/>
      </c>
      <c r="O23" s="9" t="n"/>
      <c r="P23" s="9" t="n"/>
      <c r="Q23" s="9" t="n"/>
    </row>
    <row r="24">
      <c r="A24" s="9" t="n"/>
      <c r="B24" s="9" t="n"/>
      <c r="C24" s="9" t="n"/>
      <c r="D24" s="7" t="n"/>
      <c r="E24" s="7" t="n"/>
      <c r="F24" s="7" t="n"/>
      <c r="G24" s="7" t="n"/>
      <c r="H24" s="16">
        <f>IF(AND(ISNUMBER(E24),ISNUMBER(F24)),ROUND(F24-E24,2),"")</f>
        <v/>
      </c>
      <c r="I24" s="16">
        <f>IF(C24="Balance",IF(COUNT(D24,F24,G24)=0,"",ROUND(N(D24)+N(F24)+N(G24),2)),IF(C24="Activity",IF(ISNUMBER(F24),F24,""),IF(A24&lt;&gt;"","SET PROOF TYPE","")))</f>
        <v/>
      </c>
      <c r="J24" s="7" t="n"/>
      <c r="K24" s="16">
        <f>IF(AND(ISNUMBER(I24),ISNUMBER(J24)),ROUND(J24-I24,2),"")</f>
        <v/>
      </c>
      <c r="L24" s="9" t="n"/>
      <c r="M24" s="7" t="n"/>
      <c r="N24" s="16">
        <f>IF(ISNUMBER(K24),ROUND(K24-N(M24),2),"")</f>
        <v/>
      </c>
      <c r="O24" s="9" t="n"/>
      <c r="P24" s="9" t="n"/>
      <c r="Q24" s="9" t="n"/>
    </row>
    <row r="25">
      <c r="A25" s="9" t="n"/>
      <c r="B25" s="9" t="n"/>
      <c r="C25" s="9" t="n"/>
      <c r="D25" s="7" t="n"/>
      <c r="E25" s="7" t="n"/>
      <c r="F25" s="7" t="n"/>
      <c r="G25" s="7" t="n"/>
      <c r="H25" s="16">
        <f>IF(AND(ISNUMBER(E25),ISNUMBER(F25)),ROUND(F25-E25,2),"")</f>
        <v/>
      </c>
      <c r="I25" s="16">
        <f>IF(C25="Balance",IF(COUNT(D25,F25,G25)=0,"",ROUND(N(D25)+N(F25)+N(G25),2)),IF(C25="Activity",IF(ISNUMBER(F25),F25,""),IF(A25&lt;&gt;"","SET PROOF TYPE","")))</f>
        <v/>
      </c>
      <c r="J25" s="7" t="n"/>
      <c r="K25" s="16">
        <f>IF(AND(ISNUMBER(I25),ISNUMBER(J25)),ROUND(J25-I25,2),"")</f>
        <v/>
      </c>
      <c r="L25" s="9" t="n"/>
      <c r="M25" s="7" t="n"/>
      <c r="N25" s="16">
        <f>IF(ISNUMBER(K25),ROUND(K25-N(M25),2),"")</f>
        <v/>
      </c>
      <c r="O25" s="9" t="n"/>
      <c r="P25" s="9" t="n"/>
      <c r="Q25" s="9" t="n"/>
    </row>
    <row r="26">
      <c r="A26" s="9" t="n"/>
      <c r="B26" s="9" t="n"/>
      <c r="C26" s="9" t="n"/>
      <c r="D26" s="7" t="n"/>
      <c r="E26" s="7" t="n"/>
      <c r="F26" s="7" t="n"/>
      <c r="G26" s="7" t="n"/>
      <c r="H26" s="16">
        <f>IF(AND(ISNUMBER(E26),ISNUMBER(F26)),ROUND(F26-E26,2),"")</f>
        <v/>
      </c>
      <c r="I26" s="16">
        <f>IF(C26="Balance",IF(COUNT(D26,F26,G26)=0,"",ROUND(N(D26)+N(F26)+N(G26),2)),IF(C26="Activity",IF(ISNUMBER(F26),F26,""),IF(A26&lt;&gt;"","SET PROOF TYPE","")))</f>
        <v/>
      </c>
      <c r="J26" s="7" t="n"/>
      <c r="K26" s="16">
        <f>IF(AND(ISNUMBER(I26),ISNUMBER(J26)),ROUND(J26-I26,2),"")</f>
        <v/>
      </c>
      <c r="L26" s="9" t="n"/>
      <c r="M26" s="7" t="n"/>
      <c r="N26" s="16">
        <f>IF(ISNUMBER(K26),ROUND(K26-N(M26),2),"")</f>
        <v/>
      </c>
      <c r="O26" s="9" t="n"/>
      <c r="P26" s="9" t="n"/>
      <c r="Q26" s="9" t="n"/>
    </row>
    <row r="27">
      <c r="A27" s="9" t="n"/>
      <c r="B27" s="9" t="n"/>
      <c r="C27" s="9" t="n"/>
      <c r="D27" s="7" t="n"/>
      <c r="E27" s="7" t="n"/>
      <c r="F27" s="7" t="n"/>
      <c r="G27" s="7" t="n"/>
      <c r="H27" s="16">
        <f>IF(AND(ISNUMBER(E27),ISNUMBER(F27)),ROUND(F27-E27,2),"")</f>
        <v/>
      </c>
      <c r="I27" s="16">
        <f>IF(C27="Balance",IF(COUNT(D27,F27,G27)=0,"",ROUND(N(D27)+N(F27)+N(G27),2)),IF(C27="Activity",IF(ISNUMBER(F27),F27,""),IF(A27&lt;&gt;"","SET PROOF TYPE","")))</f>
        <v/>
      </c>
      <c r="J27" s="7" t="n"/>
      <c r="K27" s="16">
        <f>IF(AND(ISNUMBER(I27),ISNUMBER(J27)),ROUND(J27-I27,2),"")</f>
        <v/>
      </c>
      <c r="L27" s="9" t="n"/>
      <c r="M27" s="7" t="n"/>
      <c r="N27" s="16">
        <f>IF(ISNUMBER(K27),ROUND(K27-N(M27),2),"")</f>
        <v/>
      </c>
      <c r="O27" s="9" t="n"/>
      <c r="P27" s="9" t="n"/>
      <c r="Q27" s="9" t="n"/>
    </row>
    <row r="28">
      <c r="A28" s="9" t="n"/>
      <c r="B28" s="9" t="n"/>
      <c r="C28" s="9" t="n"/>
      <c r="D28" s="7" t="n"/>
      <c r="E28" s="7" t="n"/>
      <c r="F28" s="7" t="n"/>
      <c r="G28" s="7" t="n"/>
      <c r="H28" s="16">
        <f>IF(AND(ISNUMBER(E28),ISNUMBER(F28)),ROUND(F28-E28,2),"")</f>
        <v/>
      </c>
      <c r="I28" s="16">
        <f>IF(C28="Balance",IF(COUNT(D28,F28,G28)=0,"",ROUND(N(D28)+N(F28)+N(G28),2)),IF(C28="Activity",IF(ISNUMBER(F28),F28,""),IF(A28&lt;&gt;"","SET PROOF TYPE","")))</f>
        <v/>
      </c>
      <c r="J28" s="7" t="n"/>
      <c r="K28" s="16">
        <f>IF(AND(ISNUMBER(I28),ISNUMBER(J28)),ROUND(J28-I28,2),"")</f>
        <v/>
      </c>
      <c r="L28" s="9" t="n"/>
      <c r="M28" s="7" t="n"/>
      <c r="N28" s="16">
        <f>IF(ISNUMBER(K28),ROUND(K28-N(M28),2),"")</f>
        <v/>
      </c>
      <c r="O28" s="9" t="n"/>
      <c r="P28" s="9" t="n"/>
      <c r="Q28" s="9" t="n"/>
    </row>
    <row r="29">
      <c r="A29" s="9" t="n"/>
      <c r="B29" s="9" t="n"/>
      <c r="C29" s="9" t="n"/>
      <c r="D29" s="7" t="n"/>
      <c r="E29" s="7" t="n"/>
      <c r="F29" s="7" t="n"/>
      <c r="G29" s="7" t="n"/>
      <c r="H29" s="16">
        <f>IF(AND(ISNUMBER(E29),ISNUMBER(F29)),ROUND(F29-E29,2),"")</f>
        <v/>
      </c>
      <c r="I29" s="16">
        <f>IF(C29="Balance",IF(COUNT(D29,F29,G29)=0,"",ROUND(N(D29)+N(F29)+N(G29),2)),IF(C29="Activity",IF(ISNUMBER(F29),F29,""),IF(A29&lt;&gt;"","SET PROOF TYPE","")))</f>
        <v/>
      </c>
      <c r="J29" s="7" t="n"/>
      <c r="K29" s="16">
        <f>IF(AND(ISNUMBER(I29),ISNUMBER(J29)),ROUND(J29-I29,2),"")</f>
        <v/>
      </c>
      <c r="L29" s="9" t="n"/>
      <c r="M29" s="7" t="n"/>
      <c r="N29" s="16">
        <f>IF(ISNUMBER(K29),ROUND(K29-N(M29),2),"")</f>
        <v/>
      </c>
      <c r="O29" s="9" t="n"/>
      <c r="P29" s="9" t="n"/>
      <c r="Q29" s="9" t="n"/>
    </row>
    <row r="30">
      <c r="A30" s="9" t="n"/>
      <c r="B30" s="9" t="n"/>
      <c r="C30" s="9" t="n"/>
      <c r="D30" s="7" t="n"/>
      <c r="E30" s="7" t="n"/>
      <c r="F30" s="7" t="n"/>
      <c r="G30" s="7" t="n"/>
      <c r="H30" s="16">
        <f>IF(AND(ISNUMBER(E30),ISNUMBER(F30)),ROUND(F30-E30,2),"")</f>
        <v/>
      </c>
      <c r="I30" s="16">
        <f>IF(C30="Balance",IF(COUNT(D30,F30,G30)=0,"",ROUND(N(D30)+N(F30)+N(G30),2)),IF(C30="Activity",IF(ISNUMBER(F30),F30,""),IF(A30&lt;&gt;"","SET PROOF TYPE","")))</f>
        <v/>
      </c>
      <c r="J30" s="7" t="n"/>
      <c r="K30" s="16">
        <f>IF(AND(ISNUMBER(I30),ISNUMBER(J30)),ROUND(J30-I30,2),"")</f>
        <v/>
      </c>
      <c r="L30" s="9" t="n"/>
      <c r="M30" s="7" t="n"/>
      <c r="N30" s="16">
        <f>IF(ISNUMBER(K30),ROUND(K30-N(M30),2),"")</f>
        <v/>
      </c>
      <c r="O30" s="9" t="n"/>
      <c r="P30" s="9" t="n"/>
      <c r="Q30" s="9" t="n"/>
    </row>
    <row r="31">
      <c r="A31" s="9" t="n"/>
      <c r="B31" s="9" t="n"/>
      <c r="C31" s="9" t="n"/>
      <c r="D31" s="7" t="n"/>
      <c r="E31" s="7" t="n"/>
      <c r="F31" s="7" t="n"/>
      <c r="G31" s="7" t="n"/>
      <c r="H31" s="16">
        <f>IF(AND(ISNUMBER(E31),ISNUMBER(F31)),ROUND(F31-E31,2),"")</f>
        <v/>
      </c>
      <c r="I31" s="16">
        <f>IF(C31="Balance",IF(COUNT(D31,F31,G31)=0,"",ROUND(N(D31)+N(F31)+N(G31),2)),IF(C31="Activity",IF(ISNUMBER(F31),F31,""),IF(A31&lt;&gt;"","SET PROOF TYPE","")))</f>
        <v/>
      </c>
      <c r="J31" s="7" t="n"/>
      <c r="K31" s="16">
        <f>IF(AND(ISNUMBER(I31),ISNUMBER(J31)),ROUND(J31-I31,2),"")</f>
        <v/>
      </c>
      <c r="L31" s="9" t="n"/>
      <c r="M31" s="7" t="n"/>
      <c r="N31" s="16">
        <f>IF(ISNUMBER(K31),ROUND(K31-N(M31),2),"")</f>
        <v/>
      </c>
      <c r="O31" s="9" t="n"/>
      <c r="P31" s="9" t="n"/>
      <c r="Q31" s="9" t="n"/>
    </row>
    <row r="32">
      <c r="A32" s="9" t="n"/>
      <c r="B32" s="9" t="n"/>
      <c r="C32" s="9" t="n"/>
      <c r="D32" s="7" t="n"/>
      <c r="E32" s="7" t="n"/>
      <c r="F32" s="7" t="n"/>
      <c r="G32" s="7" t="n"/>
      <c r="H32" s="16">
        <f>IF(AND(ISNUMBER(E32),ISNUMBER(F32)),ROUND(F32-E32,2),"")</f>
        <v/>
      </c>
      <c r="I32" s="16">
        <f>IF(C32="Balance",IF(COUNT(D32,F32,G32)=0,"",ROUND(N(D32)+N(F32)+N(G32),2)),IF(C32="Activity",IF(ISNUMBER(F32),F32,""),IF(A32&lt;&gt;"","SET PROOF TYPE","")))</f>
        <v/>
      </c>
      <c r="J32" s="7" t="n"/>
      <c r="K32" s="16">
        <f>IF(AND(ISNUMBER(I32),ISNUMBER(J32)),ROUND(J32-I32,2),"")</f>
        <v/>
      </c>
      <c r="L32" s="9" t="n"/>
      <c r="M32" s="7" t="n"/>
      <c r="N32" s="16">
        <f>IF(ISNUMBER(K32),ROUND(K32-N(M32),2),"")</f>
        <v/>
      </c>
      <c r="O32" s="9" t="n"/>
      <c r="P32" s="9" t="n"/>
      <c r="Q32" s="9" t="n"/>
    </row>
    <row r="33">
      <c r="A33" s="9" t="n"/>
      <c r="B33" s="9" t="n"/>
      <c r="C33" s="9" t="n"/>
      <c r="D33" s="7" t="n"/>
      <c r="E33" s="7" t="n"/>
      <c r="F33" s="7" t="n"/>
      <c r="G33" s="7" t="n"/>
      <c r="H33" s="16">
        <f>IF(AND(ISNUMBER(E33),ISNUMBER(F33)),ROUND(F33-E33,2),"")</f>
        <v/>
      </c>
      <c r="I33" s="16">
        <f>IF(C33="Balance",IF(COUNT(D33,F33,G33)=0,"",ROUND(N(D33)+N(F33)+N(G33),2)),IF(C33="Activity",IF(ISNUMBER(F33),F33,""),IF(A33&lt;&gt;"","SET PROOF TYPE","")))</f>
        <v/>
      </c>
      <c r="J33" s="7" t="n"/>
      <c r="K33" s="16">
        <f>IF(AND(ISNUMBER(I33),ISNUMBER(J33)),ROUND(J33-I33,2),"")</f>
        <v/>
      </c>
      <c r="L33" s="9" t="n"/>
      <c r="M33" s="7" t="n"/>
      <c r="N33" s="16">
        <f>IF(ISNUMBER(K33),ROUND(K33-N(M33),2),"")</f>
        <v/>
      </c>
      <c r="O33" s="9" t="n"/>
      <c r="P33" s="9" t="n"/>
      <c r="Q33" s="9" t="n"/>
    </row>
    <row r="34">
      <c r="A34" s="9" t="n"/>
      <c r="B34" s="9" t="n"/>
      <c r="C34" s="9" t="n"/>
      <c r="D34" s="7" t="n"/>
      <c r="E34" s="7" t="n"/>
      <c r="F34" s="7" t="n"/>
      <c r="G34" s="7" t="n"/>
      <c r="H34" s="16">
        <f>IF(AND(ISNUMBER(E34),ISNUMBER(F34)),ROUND(F34-E34,2),"")</f>
        <v/>
      </c>
      <c r="I34" s="16">
        <f>IF(C34="Balance",IF(COUNT(D34,F34,G34)=0,"",ROUND(N(D34)+N(F34)+N(G34),2)),IF(C34="Activity",IF(ISNUMBER(F34),F34,""),IF(A34&lt;&gt;"","SET PROOF TYPE","")))</f>
        <v/>
      </c>
      <c r="J34" s="7" t="n"/>
      <c r="K34" s="16">
        <f>IF(AND(ISNUMBER(I34),ISNUMBER(J34)),ROUND(J34-I34,2),"")</f>
        <v/>
      </c>
      <c r="L34" s="9" t="n"/>
      <c r="M34" s="7" t="n"/>
      <c r="N34" s="16">
        <f>IF(ISNUMBER(K34),ROUND(K34-N(M34),2),"")</f>
        <v/>
      </c>
      <c r="O34" s="9" t="n"/>
      <c r="P34" s="9" t="n"/>
      <c r="Q34" s="9" t="n"/>
    </row>
    <row r="35">
      <c r="A35" s="9" t="n"/>
      <c r="B35" s="9" t="n"/>
      <c r="C35" s="9" t="n"/>
      <c r="D35" s="7" t="n"/>
      <c r="E35" s="7" t="n"/>
      <c r="F35" s="7" t="n"/>
      <c r="G35" s="7" t="n"/>
      <c r="H35" s="16">
        <f>IF(AND(ISNUMBER(E35),ISNUMBER(F35)),ROUND(F35-E35,2),"")</f>
        <v/>
      </c>
      <c r="I35" s="16">
        <f>IF(C35="Balance",IF(COUNT(D35,F35,G35)=0,"",ROUND(N(D35)+N(F35)+N(G35),2)),IF(C35="Activity",IF(ISNUMBER(F35),F35,""),IF(A35&lt;&gt;"","SET PROOF TYPE","")))</f>
        <v/>
      </c>
      <c r="J35" s="7" t="n"/>
      <c r="K35" s="16">
        <f>IF(AND(ISNUMBER(I35),ISNUMBER(J35)),ROUND(J35-I35,2),"")</f>
        <v/>
      </c>
      <c r="L35" s="9" t="n"/>
      <c r="M35" s="7" t="n"/>
      <c r="N35" s="16">
        <f>IF(ISNUMBER(K35),ROUND(K35-N(M35),2),"")</f>
        <v/>
      </c>
      <c r="O35" s="9" t="n"/>
      <c r="P35" s="9" t="n"/>
      <c r="Q35" s="9" t="n"/>
    </row>
    <row r="36">
      <c r="A36" s="9" t="n"/>
      <c r="B36" s="9" t="n"/>
      <c r="C36" s="9" t="n"/>
      <c r="D36" s="7" t="n"/>
      <c r="E36" s="7" t="n"/>
      <c r="F36" s="7" t="n"/>
      <c r="G36" s="7" t="n"/>
      <c r="H36" s="16">
        <f>IF(AND(ISNUMBER(E36),ISNUMBER(F36)),ROUND(F36-E36,2),"")</f>
        <v/>
      </c>
      <c r="I36" s="16">
        <f>IF(C36="Balance",IF(COUNT(D36,F36,G36)=0,"",ROUND(N(D36)+N(F36)+N(G36),2)),IF(C36="Activity",IF(ISNUMBER(F36),F36,""),IF(A36&lt;&gt;"","SET PROOF TYPE","")))</f>
        <v/>
      </c>
      <c r="J36" s="7" t="n"/>
      <c r="K36" s="16">
        <f>IF(AND(ISNUMBER(I36),ISNUMBER(J36)),ROUND(J36-I36,2),"")</f>
        <v/>
      </c>
      <c r="L36" s="9" t="n"/>
      <c r="M36" s="7" t="n"/>
      <c r="N36" s="16">
        <f>IF(ISNUMBER(K36),ROUND(K36-N(M36),2),"")</f>
        <v/>
      </c>
      <c r="O36" s="9" t="n"/>
      <c r="P36" s="9" t="n"/>
      <c r="Q36" s="9" t="n"/>
    </row>
    <row r="37">
      <c r="A37" s="9" t="n"/>
      <c r="B37" s="9" t="n"/>
      <c r="C37" s="9" t="n"/>
      <c r="D37" s="7" t="n"/>
      <c r="E37" s="7" t="n"/>
      <c r="F37" s="7" t="n"/>
      <c r="G37" s="7" t="n"/>
      <c r="H37" s="16">
        <f>IF(AND(ISNUMBER(E37),ISNUMBER(F37)),ROUND(F37-E37,2),"")</f>
        <v/>
      </c>
      <c r="I37" s="16">
        <f>IF(C37="Balance",IF(COUNT(D37,F37,G37)=0,"",ROUND(N(D37)+N(F37)+N(G37),2)),IF(C37="Activity",IF(ISNUMBER(F37),F37,""),IF(A37&lt;&gt;"","SET PROOF TYPE","")))</f>
        <v/>
      </c>
      <c r="J37" s="7" t="n"/>
      <c r="K37" s="16">
        <f>IF(AND(ISNUMBER(I37),ISNUMBER(J37)),ROUND(J37-I37,2),"")</f>
        <v/>
      </c>
      <c r="L37" s="9" t="n"/>
      <c r="M37" s="7" t="n"/>
      <c r="N37" s="16">
        <f>IF(ISNUMBER(K37),ROUND(K37-N(M37),2),"")</f>
        <v/>
      </c>
      <c r="O37" s="9" t="n"/>
      <c r="P37" s="9" t="n"/>
      <c r="Q37" s="9" t="n"/>
    </row>
    <row r="38">
      <c r="A38" s="9" t="n"/>
      <c r="B38" s="9" t="n"/>
      <c r="C38" s="9" t="n"/>
      <c r="D38" s="7" t="n"/>
      <c r="E38" s="7" t="n"/>
      <c r="F38" s="7" t="n"/>
      <c r="G38" s="7" t="n"/>
      <c r="H38" s="16">
        <f>IF(AND(ISNUMBER(E38),ISNUMBER(F38)),ROUND(F38-E38,2),"")</f>
        <v/>
      </c>
      <c r="I38" s="16">
        <f>IF(C38="Balance",IF(COUNT(D38,F38,G38)=0,"",ROUND(N(D38)+N(F38)+N(G38),2)),IF(C38="Activity",IF(ISNUMBER(F38),F38,""),IF(A38&lt;&gt;"","SET PROOF TYPE","")))</f>
        <v/>
      </c>
      <c r="J38" s="7" t="n"/>
      <c r="K38" s="16">
        <f>IF(AND(ISNUMBER(I38),ISNUMBER(J38)),ROUND(J38-I38,2),"")</f>
        <v/>
      </c>
      <c r="L38" s="9" t="n"/>
      <c r="M38" s="7" t="n"/>
      <c r="N38" s="16">
        <f>IF(ISNUMBER(K38),ROUND(K38-N(M38),2),"")</f>
        <v/>
      </c>
      <c r="O38" s="9" t="n"/>
      <c r="P38" s="9" t="n"/>
      <c r="Q38" s="9" t="n"/>
    </row>
    <row r="39">
      <c r="A39" s="9" t="n"/>
      <c r="B39" s="9" t="n"/>
      <c r="C39" s="9" t="n"/>
      <c r="D39" s="7" t="n"/>
      <c r="E39" s="7" t="n"/>
      <c r="F39" s="7" t="n"/>
      <c r="G39" s="7" t="n"/>
      <c r="H39" s="16">
        <f>IF(AND(ISNUMBER(E39),ISNUMBER(F39)),ROUND(F39-E39,2),"")</f>
        <v/>
      </c>
      <c r="I39" s="16">
        <f>IF(C39="Balance",IF(COUNT(D39,F39,G39)=0,"",ROUND(N(D39)+N(F39)+N(G39),2)),IF(C39="Activity",IF(ISNUMBER(F39),F39,""),IF(A39&lt;&gt;"","SET PROOF TYPE","")))</f>
        <v/>
      </c>
      <c r="J39" s="7" t="n"/>
      <c r="K39" s="16">
        <f>IF(AND(ISNUMBER(I39),ISNUMBER(J39)),ROUND(J39-I39,2),"")</f>
        <v/>
      </c>
      <c r="L39" s="9" t="n"/>
      <c r="M39" s="7" t="n"/>
      <c r="N39" s="16">
        <f>IF(ISNUMBER(K39),ROUND(K39-N(M39),2),"")</f>
        <v/>
      </c>
      <c r="O39" s="9" t="n"/>
      <c r="P39" s="9" t="n"/>
      <c r="Q39" s="9" t="n"/>
    </row>
    <row r="40">
      <c r="A40" s="9" t="n"/>
      <c r="B40" s="9" t="n"/>
      <c r="C40" s="9" t="n"/>
      <c r="D40" s="7" t="n"/>
      <c r="E40" s="7" t="n"/>
      <c r="F40" s="7" t="n"/>
      <c r="G40" s="7" t="n"/>
      <c r="H40" s="16">
        <f>IF(AND(ISNUMBER(E40),ISNUMBER(F40)),ROUND(F40-E40,2),"")</f>
        <v/>
      </c>
      <c r="I40" s="16">
        <f>IF(C40="Balance",IF(COUNT(D40,F40,G40)=0,"",ROUND(N(D40)+N(F40)+N(G40),2)),IF(C40="Activity",IF(ISNUMBER(F40),F40,""),IF(A40&lt;&gt;"","SET PROOF TYPE","")))</f>
        <v/>
      </c>
      <c r="J40" s="7" t="n"/>
      <c r="K40" s="16">
        <f>IF(AND(ISNUMBER(I40),ISNUMBER(J40)),ROUND(J40-I40,2),"")</f>
        <v/>
      </c>
      <c r="L40" s="9" t="n"/>
      <c r="M40" s="7" t="n"/>
      <c r="N40" s="16">
        <f>IF(ISNUMBER(K40),ROUND(K40-N(M40),2),"")</f>
        <v/>
      </c>
      <c r="O40" s="9" t="n"/>
      <c r="P40" s="9" t="n"/>
      <c r="Q40" s="9" t="n"/>
    </row>
    <row r="41">
      <c r="A41" s="9" t="n"/>
      <c r="B41" s="9" t="n"/>
      <c r="C41" s="9" t="n"/>
      <c r="D41" s="7" t="n"/>
      <c r="E41" s="7" t="n"/>
      <c r="F41" s="7" t="n"/>
      <c r="G41" s="7" t="n"/>
      <c r="H41" s="16">
        <f>IF(AND(ISNUMBER(E41),ISNUMBER(F41)),ROUND(F41-E41,2),"")</f>
        <v/>
      </c>
      <c r="I41" s="16">
        <f>IF(C41="Balance",IF(COUNT(D41,F41,G41)=0,"",ROUND(N(D41)+N(F41)+N(G41),2)),IF(C41="Activity",IF(ISNUMBER(F41),F41,""),IF(A41&lt;&gt;"","SET PROOF TYPE","")))</f>
        <v/>
      </c>
      <c r="J41" s="7" t="n"/>
      <c r="K41" s="16">
        <f>IF(AND(ISNUMBER(I41),ISNUMBER(J41)),ROUND(J41-I41,2),"")</f>
        <v/>
      </c>
      <c r="L41" s="9" t="n"/>
      <c r="M41" s="7" t="n"/>
      <c r="N41" s="16">
        <f>IF(ISNUMBER(K41),ROUND(K41-N(M41),2),"")</f>
        <v/>
      </c>
      <c r="O41" s="9" t="n"/>
      <c r="P41" s="9" t="n"/>
      <c r="Q41" s="9" t="n"/>
    </row>
    <row r="42">
      <c r="A42" s="9" t="n"/>
      <c r="B42" s="9" t="n"/>
      <c r="C42" s="9" t="n"/>
      <c r="D42" s="7" t="n"/>
      <c r="E42" s="7" t="n"/>
      <c r="F42" s="7" t="n"/>
      <c r="G42" s="7" t="n"/>
      <c r="H42" s="16">
        <f>IF(AND(ISNUMBER(E42),ISNUMBER(F42)),ROUND(F42-E42,2),"")</f>
        <v/>
      </c>
      <c r="I42" s="16">
        <f>IF(C42="Balance",IF(COUNT(D42,F42,G42)=0,"",ROUND(N(D42)+N(F42)+N(G42),2)),IF(C42="Activity",IF(ISNUMBER(F42),F42,""),IF(A42&lt;&gt;"","SET PROOF TYPE","")))</f>
        <v/>
      </c>
      <c r="J42" s="7" t="n"/>
      <c r="K42" s="16">
        <f>IF(AND(ISNUMBER(I42),ISNUMBER(J42)),ROUND(J42-I42,2),"")</f>
        <v/>
      </c>
      <c r="L42" s="9" t="n"/>
      <c r="M42" s="7" t="n"/>
      <c r="N42" s="16">
        <f>IF(ISNUMBER(K42),ROUND(K42-N(M42),2),"")</f>
        <v/>
      </c>
      <c r="O42" s="9" t="n"/>
      <c r="P42" s="9" t="n"/>
      <c r="Q42" s="9" t="n"/>
    </row>
    <row r="43">
      <c r="A43" s="9" t="n"/>
      <c r="B43" s="9" t="n"/>
      <c r="C43" s="9" t="n"/>
      <c r="D43" s="7" t="n"/>
      <c r="E43" s="7" t="n"/>
      <c r="F43" s="7" t="n"/>
      <c r="G43" s="7" t="n"/>
      <c r="H43" s="16">
        <f>IF(AND(ISNUMBER(E43),ISNUMBER(F43)),ROUND(F43-E43,2),"")</f>
        <v/>
      </c>
      <c r="I43" s="16">
        <f>IF(C43="Balance",IF(COUNT(D43,F43,G43)=0,"",ROUND(N(D43)+N(F43)+N(G43),2)),IF(C43="Activity",IF(ISNUMBER(F43),F43,""),IF(A43&lt;&gt;"","SET PROOF TYPE","")))</f>
        <v/>
      </c>
      <c r="J43" s="7" t="n"/>
      <c r="K43" s="16">
        <f>IF(AND(ISNUMBER(I43),ISNUMBER(J43)),ROUND(J43-I43,2),"")</f>
        <v/>
      </c>
      <c r="L43" s="9" t="n"/>
      <c r="M43" s="7" t="n"/>
      <c r="N43" s="16">
        <f>IF(ISNUMBER(K43),ROUND(K43-N(M43),2),"")</f>
        <v/>
      </c>
      <c r="O43" s="9" t="n"/>
      <c r="P43" s="9" t="n"/>
      <c r="Q43" s="9" t="n"/>
    </row>
    <row r="44">
      <c r="A44" s="9" t="n"/>
      <c r="B44" s="9" t="n"/>
      <c r="C44" s="9" t="n"/>
      <c r="D44" s="7" t="n"/>
      <c r="E44" s="7" t="n"/>
      <c r="F44" s="7" t="n"/>
      <c r="G44" s="7" t="n"/>
      <c r="H44" s="16">
        <f>IF(AND(ISNUMBER(E44),ISNUMBER(F44)),ROUND(F44-E44,2),"")</f>
        <v/>
      </c>
      <c r="I44" s="16">
        <f>IF(C44="Balance",IF(COUNT(D44,F44,G44)=0,"",ROUND(N(D44)+N(F44)+N(G44),2)),IF(C44="Activity",IF(ISNUMBER(F44),F44,""),IF(A44&lt;&gt;"","SET PROOF TYPE","")))</f>
        <v/>
      </c>
      <c r="J44" s="7" t="n"/>
      <c r="K44" s="16">
        <f>IF(AND(ISNUMBER(I44),ISNUMBER(J44)),ROUND(J44-I44,2),"")</f>
        <v/>
      </c>
      <c r="L44" s="9" t="n"/>
      <c r="M44" s="7" t="n"/>
      <c r="N44" s="16">
        <f>IF(ISNUMBER(K44),ROUND(K44-N(M44),2),"")</f>
        <v/>
      </c>
      <c r="O44" s="9" t="n"/>
      <c r="P44" s="9" t="n"/>
      <c r="Q44" s="9" t="n"/>
    </row>
    <row r="45">
      <c r="A45" s="9" t="n"/>
      <c r="B45" s="9" t="n"/>
      <c r="C45" s="9" t="n"/>
      <c r="D45" s="7" t="n"/>
      <c r="E45" s="7" t="n"/>
      <c r="F45" s="7" t="n"/>
      <c r="G45" s="7" t="n"/>
      <c r="H45" s="16">
        <f>IF(AND(ISNUMBER(E45),ISNUMBER(F45)),ROUND(F45-E45,2),"")</f>
        <v/>
      </c>
      <c r="I45" s="16">
        <f>IF(C45="Balance",IF(COUNT(D45,F45,G45)=0,"",ROUND(N(D45)+N(F45)+N(G45),2)),IF(C45="Activity",IF(ISNUMBER(F45),F45,""),IF(A45&lt;&gt;"","SET PROOF TYPE","")))</f>
        <v/>
      </c>
      <c r="J45" s="7" t="n"/>
      <c r="K45" s="16">
        <f>IF(AND(ISNUMBER(I45),ISNUMBER(J45)),ROUND(J45-I45,2),"")</f>
        <v/>
      </c>
      <c r="L45" s="9" t="n"/>
      <c r="M45" s="7" t="n"/>
      <c r="N45" s="16">
        <f>IF(ISNUMBER(K45),ROUND(K45-N(M45),2),"")</f>
        <v/>
      </c>
      <c r="O45" s="9" t="n"/>
      <c r="P45" s="9" t="n"/>
      <c r="Q45" s="9" t="n"/>
    </row>
    <row r="46">
      <c r="A46" s="9" t="n"/>
      <c r="B46" s="9" t="n"/>
      <c r="C46" s="9" t="n"/>
      <c r="D46" s="7" t="n"/>
      <c r="E46" s="7" t="n"/>
      <c r="F46" s="7" t="n"/>
      <c r="G46" s="7" t="n"/>
      <c r="H46" s="16">
        <f>IF(AND(ISNUMBER(E46),ISNUMBER(F46)),ROUND(F46-E46,2),"")</f>
        <v/>
      </c>
      <c r="I46" s="16">
        <f>IF(C46="Balance",IF(COUNT(D46,F46,G46)=0,"",ROUND(N(D46)+N(F46)+N(G46),2)),IF(C46="Activity",IF(ISNUMBER(F46),F46,""),IF(A46&lt;&gt;"","SET PROOF TYPE","")))</f>
        <v/>
      </c>
      <c r="J46" s="7" t="n"/>
      <c r="K46" s="16">
        <f>IF(AND(ISNUMBER(I46),ISNUMBER(J46)),ROUND(J46-I46,2),"")</f>
        <v/>
      </c>
      <c r="L46" s="9" t="n"/>
      <c r="M46" s="7" t="n"/>
      <c r="N46" s="16">
        <f>IF(ISNUMBER(K46),ROUND(K46-N(M46),2),"")</f>
        <v/>
      </c>
      <c r="O46" s="9" t="n"/>
      <c r="P46" s="9" t="n"/>
      <c r="Q46" s="9" t="n"/>
    </row>
    <row r="47">
      <c r="A47" s="9" t="n"/>
      <c r="B47" s="9" t="n"/>
      <c r="C47" s="9" t="n"/>
      <c r="D47" s="7" t="n"/>
      <c r="E47" s="7" t="n"/>
      <c r="F47" s="7" t="n"/>
      <c r="G47" s="7" t="n"/>
      <c r="H47" s="16">
        <f>IF(AND(ISNUMBER(E47),ISNUMBER(F47)),ROUND(F47-E47,2),"")</f>
        <v/>
      </c>
      <c r="I47" s="16">
        <f>IF(C47="Balance",IF(COUNT(D47,F47,G47)=0,"",ROUND(N(D47)+N(F47)+N(G47),2)),IF(C47="Activity",IF(ISNUMBER(F47),F47,""),IF(A47&lt;&gt;"","SET PROOF TYPE","")))</f>
        <v/>
      </c>
      <c r="J47" s="7" t="n"/>
      <c r="K47" s="16">
        <f>IF(AND(ISNUMBER(I47),ISNUMBER(J47)),ROUND(J47-I47,2),"")</f>
        <v/>
      </c>
      <c r="L47" s="9" t="n"/>
      <c r="M47" s="7" t="n"/>
      <c r="N47" s="16">
        <f>IF(ISNUMBER(K47),ROUND(K47-N(M47),2),"")</f>
        <v/>
      </c>
      <c r="O47" s="9" t="n"/>
      <c r="P47" s="9" t="n"/>
      <c r="Q47" s="9" t="n"/>
    </row>
    <row r="48">
      <c r="A48" s="9" t="n"/>
      <c r="B48" s="9" t="n"/>
      <c r="C48" s="9" t="n"/>
      <c r="D48" s="7" t="n"/>
      <c r="E48" s="7" t="n"/>
      <c r="F48" s="7" t="n"/>
      <c r="G48" s="7" t="n"/>
      <c r="H48" s="16">
        <f>IF(AND(ISNUMBER(E48),ISNUMBER(F48)),ROUND(F48-E48,2),"")</f>
        <v/>
      </c>
      <c r="I48" s="16">
        <f>IF(C48="Balance",IF(COUNT(D48,F48,G48)=0,"",ROUND(N(D48)+N(F48)+N(G48),2)),IF(C48="Activity",IF(ISNUMBER(F48),F48,""),IF(A48&lt;&gt;"","SET PROOF TYPE","")))</f>
        <v/>
      </c>
      <c r="J48" s="7" t="n"/>
      <c r="K48" s="16">
        <f>IF(AND(ISNUMBER(I48),ISNUMBER(J48)),ROUND(J48-I48,2),"")</f>
        <v/>
      </c>
      <c r="L48" s="9" t="n"/>
      <c r="M48" s="7" t="n"/>
      <c r="N48" s="16">
        <f>IF(ISNUMBER(K48),ROUND(K48-N(M48),2),"")</f>
        <v/>
      </c>
      <c r="O48" s="9" t="n"/>
      <c r="P48" s="9" t="n"/>
      <c r="Q48" s="9" t="n"/>
    </row>
    <row r="49">
      <c r="A49" s="9" t="n"/>
      <c r="B49" s="9" t="n"/>
      <c r="C49" s="9" t="n"/>
      <c r="D49" s="7" t="n"/>
      <c r="E49" s="7" t="n"/>
      <c r="F49" s="7" t="n"/>
      <c r="G49" s="7" t="n"/>
      <c r="H49" s="16">
        <f>IF(AND(ISNUMBER(E49),ISNUMBER(F49)),ROUND(F49-E49,2),"")</f>
        <v/>
      </c>
      <c r="I49" s="16">
        <f>IF(C49="Balance",IF(COUNT(D49,F49,G49)=0,"",ROUND(N(D49)+N(F49)+N(G49),2)),IF(C49="Activity",IF(ISNUMBER(F49),F49,""),IF(A49&lt;&gt;"","SET PROOF TYPE","")))</f>
        <v/>
      </c>
      <c r="J49" s="7" t="n"/>
      <c r="K49" s="16">
        <f>IF(AND(ISNUMBER(I49),ISNUMBER(J49)),ROUND(J49-I49,2),"")</f>
        <v/>
      </c>
      <c r="L49" s="9" t="n"/>
      <c r="M49" s="7" t="n"/>
      <c r="N49" s="16">
        <f>IF(ISNUMBER(K49),ROUND(K49-N(M49),2),"")</f>
        <v/>
      </c>
      <c r="O49" s="9" t="n"/>
      <c r="P49" s="9" t="n"/>
      <c r="Q49" s="9" t="n"/>
    </row>
    <row r="50">
      <c r="A50" s="9" t="n"/>
      <c r="B50" s="9" t="n"/>
      <c r="C50" s="9" t="n"/>
      <c r="D50" s="7" t="n"/>
      <c r="E50" s="7" t="n"/>
      <c r="F50" s="7" t="n"/>
      <c r="G50" s="7" t="n"/>
      <c r="H50" s="16">
        <f>IF(AND(ISNUMBER(E50),ISNUMBER(F50)),ROUND(F50-E50,2),"")</f>
        <v/>
      </c>
      <c r="I50" s="16">
        <f>IF(C50="Balance",IF(COUNT(D50,F50,G50)=0,"",ROUND(N(D50)+N(F50)+N(G50),2)),IF(C50="Activity",IF(ISNUMBER(F50),F50,""),IF(A50&lt;&gt;"","SET PROOF TYPE","")))</f>
        <v/>
      </c>
      <c r="J50" s="7" t="n"/>
      <c r="K50" s="16">
        <f>IF(AND(ISNUMBER(I50),ISNUMBER(J50)),ROUND(J50-I50,2),"")</f>
        <v/>
      </c>
      <c r="L50" s="9" t="n"/>
      <c r="M50" s="7" t="n"/>
      <c r="N50" s="16">
        <f>IF(ISNUMBER(K50),ROUND(K50-N(M50),2),"")</f>
        <v/>
      </c>
      <c r="O50" s="9" t="n"/>
      <c r="P50" s="9" t="n"/>
      <c r="Q50" s="9" t="n"/>
    </row>
    <row r="51">
      <c r="A51" s="9" t="n"/>
      <c r="B51" s="9" t="n"/>
      <c r="C51" s="9" t="n"/>
      <c r="D51" s="7" t="n"/>
      <c r="E51" s="7" t="n"/>
      <c r="F51" s="7" t="n"/>
      <c r="G51" s="7" t="n"/>
      <c r="H51" s="16">
        <f>IF(AND(ISNUMBER(E51),ISNUMBER(F51)),ROUND(F51-E51,2),"")</f>
        <v/>
      </c>
      <c r="I51" s="16">
        <f>IF(C51="Balance",IF(COUNT(D51,F51,G51)=0,"",ROUND(N(D51)+N(F51)+N(G51),2)),IF(C51="Activity",IF(ISNUMBER(F51),F51,""),IF(A51&lt;&gt;"","SET PROOF TYPE","")))</f>
        <v/>
      </c>
      <c r="J51" s="7" t="n"/>
      <c r="K51" s="16">
        <f>IF(AND(ISNUMBER(I51),ISNUMBER(J51)),ROUND(J51-I51,2),"")</f>
        <v/>
      </c>
      <c r="L51" s="9" t="n"/>
      <c r="M51" s="7" t="n"/>
      <c r="N51" s="16">
        <f>IF(ISNUMBER(K51),ROUND(K51-N(M51),2),"")</f>
        <v/>
      </c>
      <c r="O51" s="9" t="n"/>
      <c r="P51" s="9" t="n"/>
      <c r="Q51" s="9" t="n"/>
    </row>
    <row r="52">
      <c r="A52" s="9" t="n"/>
      <c r="B52" s="9" t="n"/>
      <c r="C52" s="9" t="n"/>
      <c r="D52" s="7" t="n"/>
      <c r="E52" s="7" t="n"/>
      <c r="F52" s="7" t="n"/>
      <c r="G52" s="7" t="n"/>
      <c r="H52" s="16">
        <f>IF(AND(ISNUMBER(E52),ISNUMBER(F52)),ROUND(F52-E52,2),"")</f>
        <v/>
      </c>
      <c r="I52" s="16">
        <f>IF(C52="Balance",IF(COUNT(D52,F52,G52)=0,"",ROUND(N(D52)+N(F52)+N(G52),2)),IF(C52="Activity",IF(ISNUMBER(F52),F52,""),IF(A52&lt;&gt;"","SET PROOF TYPE","")))</f>
        <v/>
      </c>
      <c r="J52" s="7" t="n"/>
      <c r="K52" s="16">
        <f>IF(AND(ISNUMBER(I52),ISNUMBER(J52)),ROUND(J52-I52,2),"")</f>
        <v/>
      </c>
      <c r="L52" s="9" t="n"/>
      <c r="M52" s="7" t="n"/>
      <c r="N52" s="16">
        <f>IF(ISNUMBER(K52),ROUND(K52-N(M52),2),"")</f>
        <v/>
      </c>
      <c r="O52" s="9" t="n"/>
      <c r="P52" s="9" t="n"/>
      <c r="Q52" s="9" t="n"/>
    </row>
    <row r="53">
      <c r="A53" s="9" t="n"/>
      <c r="B53" s="9" t="n"/>
      <c r="C53" s="9" t="n"/>
      <c r="D53" s="7" t="n"/>
      <c r="E53" s="7" t="n"/>
      <c r="F53" s="7" t="n"/>
      <c r="G53" s="7" t="n"/>
      <c r="H53" s="16">
        <f>IF(AND(ISNUMBER(E53),ISNUMBER(F53)),ROUND(F53-E53,2),"")</f>
        <v/>
      </c>
      <c r="I53" s="16">
        <f>IF(C53="Balance",IF(COUNT(D53,F53,G53)=0,"",ROUND(N(D53)+N(F53)+N(G53),2)),IF(C53="Activity",IF(ISNUMBER(F53),F53,""),IF(A53&lt;&gt;"","SET PROOF TYPE","")))</f>
        <v/>
      </c>
      <c r="J53" s="7" t="n"/>
      <c r="K53" s="16">
        <f>IF(AND(ISNUMBER(I53),ISNUMBER(J53)),ROUND(J53-I53,2),"")</f>
        <v/>
      </c>
      <c r="L53" s="9" t="n"/>
      <c r="M53" s="7" t="n"/>
      <c r="N53" s="16">
        <f>IF(ISNUMBER(K53),ROUND(K53-N(M53),2),"")</f>
        <v/>
      </c>
      <c r="O53" s="9" t="n"/>
      <c r="P53" s="9" t="n"/>
      <c r="Q53" s="9" t="n"/>
    </row>
    <row r="54">
      <c r="A54" s="9" t="n"/>
      <c r="B54" s="9" t="n"/>
      <c r="C54" s="9" t="n"/>
      <c r="D54" s="7" t="n"/>
      <c r="E54" s="7" t="n"/>
      <c r="F54" s="7" t="n"/>
      <c r="G54" s="7" t="n"/>
      <c r="H54" s="16">
        <f>IF(AND(ISNUMBER(E54),ISNUMBER(F54)),ROUND(F54-E54,2),"")</f>
        <v/>
      </c>
      <c r="I54" s="16">
        <f>IF(C54="Balance",IF(COUNT(D54,F54,G54)=0,"",ROUND(N(D54)+N(F54)+N(G54),2)),IF(C54="Activity",IF(ISNUMBER(F54),F54,""),IF(A54&lt;&gt;"","SET PROOF TYPE","")))</f>
        <v/>
      </c>
      <c r="J54" s="7" t="n"/>
      <c r="K54" s="16">
        <f>IF(AND(ISNUMBER(I54),ISNUMBER(J54)),ROUND(J54-I54,2),"")</f>
        <v/>
      </c>
      <c r="L54" s="9" t="n"/>
      <c r="M54" s="7" t="n"/>
      <c r="N54" s="16">
        <f>IF(ISNUMBER(K54),ROUND(K54-N(M54),2),"")</f>
        <v/>
      </c>
      <c r="O54" s="9" t="n"/>
      <c r="P54" s="9" t="n"/>
      <c r="Q54" s="9" t="n"/>
    </row>
    <row r="55">
      <c r="A55" s="9" t="n"/>
      <c r="B55" s="9" t="n"/>
      <c r="C55" s="9" t="n"/>
      <c r="D55" s="7" t="n"/>
      <c r="E55" s="7" t="n"/>
      <c r="F55" s="7" t="n"/>
      <c r="G55" s="7" t="n"/>
      <c r="H55" s="16">
        <f>IF(AND(ISNUMBER(E55),ISNUMBER(F55)),ROUND(F55-E55,2),"")</f>
        <v/>
      </c>
      <c r="I55" s="16">
        <f>IF(C55="Balance",IF(COUNT(D55,F55,G55)=0,"",ROUND(N(D55)+N(F55)+N(G55),2)),IF(C55="Activity",IF(ISNUMBER(F55),F55,""),IF(A55&lt;&gt;"","SET PROOF TYPE","")))</f>
        <v/>
      </c>
      <c r="J55" s="7" t="n"/>
      <c r="K55" s="16">
        <f>IF(AND(ISNUMBER(I55),ISNUMBER(J55)),ROUND(J55-I55,2),"")</f>
        <v/>
      </c>
      <c r="L55" s="9" t="n"/>
      <c r="M55" s="7" t="n"/>
      <c r="N55" s="16">
        <f>IF(ISNUMBER(K55),ROUND(K55-N(M55),2),"")</f>
        <v/>
      </c>
      <c r="O55" s="9" t="n"/>
      <c r="P55" s="9" t="n"/>
      <c r="Q55" s="9" t="n"/>
    </row>
    <row r="56">
      <c r="A56" s="9" t="n"/>
      <c r="B56" s="9" t="n"/>
      <c r="C56" s="9" t="n"/>
      <c r="D56" s="7" t="n"/>
      <c r="E56" s="7" t="n"/>
      <c r="F56" s="7" t="n"/>
      <c r="G56" s="7" t="n"/>
      <c r="H56" s="16">
        <f>IF(AND(ISNUMBER(E56),ISNUMBER(F56)),ROUND(F56-E56,2),"")</f>
        <v/>
      </c>
      <c r="I56" s="16">
        <f>IF(C56="Balance",IF(COUNT(D56,F56,G56)=0,"",ROUND(N(D56)+N(F56)+N(G56),2)),IF(C56="Activity",IF(ISNUMBER(F56),F56,""),IF(A56&lt;&gt;"","SET PROOF TYPE","")))</f>
        <v/>
      </c>
      <c r="J56" s="7" t="n"/>
      <c r="K56" s="16">
        <f>IF(AND(ISNUMBER(I56),ISNUMBER(J56)),ROUND(J56-I56,2),"")</f>
        <v/>
      </c>
      <c r="L56" s="9" t="n"/>
      <c r="M56" s="7" t="n"/>
      <c r="N56" s="16">
        <f>IF(ISNUMBER(K56),ROUND(K56-N(M56),2),"")</f>
        <v/>
      </c>
      <c r="O56" s="9" t="n"/>
      <c r="P56" s="9" t="n"/>
      <c r="Q56" s="9" t="n"/>
    </row>
    <row r="57">
      <c r="A57" s="9" t="n"/>
      <c r="B57" s="9" t="n"/>
      <c r="C57" s="9" t="n"/>
      <c r="D57" s="7" t="n"/>
      <c r="E57" s="7" t="n"/>
      <c r="F57" s="7" t="n"/>
      <c r="G57" s="7" t="n"/>
      <c r="H57" s="16">
        <f>IF(AND(ISNUMBER(E57),ISNUMBER(F57)),ROUND(F57-E57,2),"")</f>
        <v/>
      </c>
      <c r="I57" s="16">
        <f>IF(C57="Balance",IF(COUNT(D57,F57,G57)=0,"",ROUND(N(D57)+N(F57)+N(G57),2)),IF(C57="Activity",IF(ISNUMBER(F57),F57,""),IF(A57&lt;&gt;"","SET PROOF TYPE","")))</f>
        <v/>
      </c>
      <c r="J57" s="7" t="n"/>
      <c r="K57" s="16">
        <f>IF(AND(ISNUMBER(I57),ISNUMBER(J57)),ROUND(J57-I57,2),"")</f>
        <v/>
      </c>
      <c r="L57" s="9" t="n"/>
      <c r="M57" s="7" t="n"/>
      <c r="N57" s="16">
        <f>IF(ISNUMBER(K57),ROUND(K57-N(M57),2),"")</f>
        <v/>
      </c>
      <c r="O57" s="9" t="n"/>
      <c r="P57" s="9" t="n"/>
      <c r="Q57" s="9" t="n"/>
    </row>
    <row r="58">
      <c r="A58" s="9" t="n"/>
      <c r="B58" s="9" t="n"/>
      <c r="C58" s="9" t="n"/>
      <c r="D58" s="7" t="n"/>
      <c r="E58" s="7" t="n"/>
      <c r="F58" s="7" t="n"/>
      <c r="G58" s="7" t="n"/>
      <c r="H58" s="16">
        <f>IF(AND(ISNUMBER(E58),ISNUMBER(F58)),ROUND(F58-E58,2),"")</f>
        <v/>
      </c>
      <c r="I58" s="16">
        <f>IF(C58="Balance",IF(COUNT(D58,F58,G58)=0,"",ROUND(N(D58)+N(F58)+N(G58),2)),IF(C58="Activity",IF(ISNUMBER(F58),F58,""),IF(A58&lt;&gt;"","SET PROOF TYPE","")))</f>
        <v/>
      </c>
      <c r="J58" s="7" t="n"/>
      <c r="K58" s="16">
        <f>IF(AND(ISNUMBER(I58),ISNUMBER(J58)),ROUND(J58-I58,2),"")</f>
        <v/>
      </c>
      <c r="L58" s="9" t="n"/>
      <c r="M58" s="7" t="n"/>
      <c r="N58" s="16">
        <f>IF(ISNUMBER(K58),ROUND(K58-N(M58),2),"")</f>
        <v/>
      </c>
      <c r="O58" s="9" t="n"/>
      <c r="P58" s="9" t="n"/>
      <c r="Q58" s="9" t="n"/>
    </row>
    <row r="59">
      <c r="A59" s="9" t="n"/>
      <c r="B59" s="9" t="n"/>
      <c r="C59" s="9" t="n"/>
      <c r="D59" s="7" t="n"/>
      <c r="E59" s="7" t="n"/>
      <c r="F59" s="7" t="n"/>
      <c r="G59" s="7" t="n"/>
      <c r="H59" s="16">
        <f>IF(AND(ISNUMBER(E59),ISNUMBER(F59)),ROUND(F59-E59,2),"")</f>
        <v/>
      </c>
      <c r="I59" s="16">
        <f>IF(C59="Balance",IF(COUNT(D59,F59,G59)=0,"",ROUND(N(D59)+N(F59)+N(G59),2)),IF(C59="Activity",IF(ISNUMBER(F59),F59,""),IF(A59&lt;&gt;"","SET PROOF TYPE","")))</f>
        <v/>
      </c>
      <c r="J59" s="7" t="n"/>
      <c r="K59" s="16">
        <f>IF(AND(ISNUMBER(I59),ISNUMBER(J59)),ROUND(J59-I59,2),"")</f>
        <v/>
      </c>
      <c r="L59" s="9" t="n"/>
      <c r="M59" s="7" t="n"/>
      <c r="N59" s="16">
        <f>IF(ISNUMBER(K59),ROUND(K59-N(M59),2),"")</f>
        <v/>
      </c>
      <c r="O59" s="9" t="n"/>
      <c r="P59" s="9" t="n"/>
      <c r="Q59" s="9" t="n"/>
    </row>
    <row r="60">
      <c r="A60" s="9" t="n"/>
      <c r="B60" s="9" t="n"/>
      <c r="C60" s="9" t="n"/>
      <c r="D60" s="7" t="n"/>
      <c r="E60" s="7" t="n"/>
      <c r="F60" s="7" t="n"/>
      <c r="G60" s="7" t="n"/>
      <c r="H60" s="16">
        <f>IF(AND(ISNUMBER(E60),ISNUMBER(F60)),ROUND(F60-E60,2),"")</f>
        <v/>
      </c>
      <c r="I60" s="16">
        <f>IF(C60="Balance",IF(COUNT(D60,F60,G60)=0,"",ROUND(N(D60)+N(F60)+N(G60),2)),IF(C60="Activity",IF(ISNUMBER(F60),F60,""),IF(A60&lt;&gt;"","SET PROOF TYPE","")))</f>
        <v/>
      </c>
      <c r="J60" s="7" t="n"/>
      <c r="K60" s="16">
        <f>IF(AND(ISNUMBER(I60),ISNUMBER(J60)),ROUND(J60-I60,2),"")</f>
        <v/>
      </c>
      <c r="L60" s="9" t="n"/>
      <c r="M60" s="7" t="n"/>
      <c r="N60" s="16">
        <f>IF(ISNUMBER(K60),ROUND(K60-N(M60),2),"")</f>
        <v/>
      </c>
      <c r="O60" s="9" t="n"/>
      <c r="P60" s="9" t="n"/>
      <c r="Q60" s="9" t="n"/>
    </row>
    <row r="61">
      <c r="A61" s="9" t="n"/>
      <c r="B61" s="9" t="n"/>
      <c r="C61" s="9" t="n"/>
      <c r="D61" s="7" t="n"/>
      <c r="E61" s="7" t="n"/>
      <c r="F61" s="7" t="n"/>
      <c r="G61" s="7" t="n"/>
      <c r="H61" s="16">
        <f>IF(AND(ISNUMBER(E61),ISNUMBER(F61)),ROUND(F61-E61,2),"")</f>
        <v/>
      </c>
      <c r="I61" s="16">
        <f>IF(C61="Balance",IF(COUNT(D61,F61,G61)=0,"",ROUND(N(D61)+N(F61)+N(G61),2)),IF(C61="Activity",IF(ISNUMBER(F61),F61,""),IF(A61&lt;&gt;"","SET PROOF TYPE","")))</f>
        <v/>
      </c>
      <c r="J61" s="7" t="n"/>
      <c r="K61" s="16">
        <f>IF(AND(ISNUMBER(I61),ISNUMBER(J61)),ROUND(J61-I61,2),"")</f>
        <v/>
      </c>
      <c r="L61" s="9" t="n"/>
      <c r="M61" s="7" t="n"/>
      <c r="N61" s="16">
        <f>IF(ISNUMBER(K61),ROUND(K61-N(M61),2),"")</f>
        <v/>
      </c>
      <c r="O61" s="9" t="n"/>
      <c r="P61" s="9" t="n"/>
      <c r="Q61" s="9" t="n"/>
    </row>
    <row r="62">
      <c r="A62" s="9" t="n"/>
      <c r="B62" s="9" t="n"/>
      <c r="C62" s="9" t="n"/>
      <c r="D62" s="7" t="n"/>
      <c r="E62" s="7" t="n"/>
      <c r="F62" s="7" t="n"/>
      <c r="G62" s="7" t="n"/>
      <c r="H62" s="16">
        <f>IF(AND(ISNUMBER(E62),ISNUMBER(F62)),ROUND(F62-E62,2),"")</f>
        <v/>
      </c>
      <c r="I62" s="16">
        <f>IF(C62="Balance",IF(COUNT(D62,F62,G62)=0,"",ROUND(N(D62)+N(F62)+N(G62),2)),IF(C62="Activity",IF(ISNUMBER(F62),F62,""),IF(A62&lt;&gt;"","SET PROOF TYPE","")))</f>
        <v/>
      </c>
      <c r="J62" s="7" t="n"/>
      <c r="K62" s="16">
        <f>IF(AND(ISNUMBER(I62),ISNUMBER(J62)),ROUND(J62-I62,2),"")</f>
        <v/>
      </c>
      <c r="L62" s="9" t="n"/>
      <c r="M62" s="7" t="n"/>
      <c r="N62" s="16">
        <f>IF(ISNUMBER(K62),ROUND(K62-N(M62),2),"")</f>
        <v/>
      </c>
      <c r="O62" s="9" t="n"/>
      <c r="P62" s="9" t="n"/>
      <c r="Q62" s="9" t="n"/>
    </row>
    <row r="63">
      <c r="A63" s="9" t="n"/>
      <c r="B63" s="9" t="n"/>
      <c r="C63" s="9" t="n"/>
      <c r="D63" s="7" t="n"/>
      <c r="E63" s="7" t="n"/>
      <c r="F63" s="7" t="n"/>
      <c r="G63" s="7" t="n"/>
      <c r="H63" s="16">
        <f>IF(AND(ISNUMBER(E63),ISNUMBER(F63)),ROUND(F63-E63,2),"")</f>
        <v/>
      </c>
      <c r="I63" s="16">
        <f>IF(C63="Balance",IF(COUNT(D63,F63,G63)=0,"",ROUND(N(D63)+N(F63)+N(G63),2)),IF(C63="Activity",IF(ISNUMBER(F63),F63,""),IF(A63&lt;&gt;"","SET PROOF TYPE","")))</f>
        <v/>
      </c>
      <c r="J63" s="7" t="n"/>
      <c r="K63" s="16">
        <f>IF(AND(ISNUMBER(I63),ISNUMBER(J63)),ROUND(J63-I63,2),"")</f>
        <v/>
      </c>
      <c r="L63" s="9" t="n"/>
      <c r="M63" s="7" t="n"/>
      <c r="N63" s="16">
        <f>IF(ISNUMBER(K63),ROUND(K63-N(M63),2),"")</f>
        <v/>
      </c>
      <c r="O63" s="9" t="n"/>
      <c r="P63" s="9" t="n"/>
      <c r="Q63" s="9" t="n"/>
    </row>
    <row r="64">
      <c r="A64" s="9" t="n"/>
      <c r="B64" s="9" t="n"/>
      <c r="C64" s="9" t="n"/>
      <c r="D64" s="7" t="n"/>
      <c r="E64" s="7" t="n"/>
      <c r="F64" s="7" t="n"/>
      <c r="G64" s="7" t="n"/>
      <c r="H64" s="16">
        <f>IF(AND(ISNUMBER(E64),ISNUMBER(F64)),ROUND(F64-E64,2),"")</f>
        <v/>
      </c>
      <c r="I64" s="16">
        <f>IF(C64="Balance",IF(COUNT(D64,F64,G64)=0,"",ROUND(N(D64)+N(F64)+N(G64),2)),IF(C64="Activity",IF(ISNUMBER(F64),F64,""),IF(A64&lt;&gt;"","SET PROOF TYPE","")))</f>
        <v/>
      </c>
      <c r="J64" s="7" t="n"/>
      <c r="K64" s="16">
        <f>IF(AND(ISNUMBER(I64),ISNUMBER(J64)),ROUND(J64-I64,2),"")</f>
        <v/>
      </c>
      <c r="L64" s="9" t="n"/>
      <c r="M64" s="7" t="n"/>
      <c r="N64" s="16">
        <f>IF(ISNUMBER(K64),ROUND(K64-N(M64),2),"")</f>
        <v/>
      </c>
      <c r="O64" s="9" t="n"/>
      <c r="P64" s="9" t="n"/>
      <c r="Q64" s="9" t="n"/>
    </row>
    <row r="65">
      <c r="A65" s="9" t="n"/>
      <c r="B65" s="9" t="n"/>
      <c r="C65" s="9" t="n"/>
      <c r="D65" s="7" t="n"/>
      <c r="E65" s="7" t="n"/>
      <c r="F65" s="7" t="n"/>
      <c r="G65" s="7" t="n"/>
      <c r="H65" s="16">
        <f>IF(AND(ISNUMBER(E65),ISNUMBER(F65)),ROUND(F65-E65,2),"")</f>
        <v/>
      </c>
      <c r="I65" s="16">
        <f>IF(C65="Balance",IF(COUNT(D65,F65,G65)=0,"",ROUND(N(D65)+N(F65)+N(G65),2)),IF(C65="Activity",IF(ISNUMBER(F65),F65,""),IF(A65&lt;&gt;"","SET PROOF TYPE","")))</f>
        <v/>
      </c>
      <c r="J65" s="7" t="n"/>
      <c r="K65" s="16">
        <f>IF(AND(ISNUMBER(I65),ISNUMBER(J65)),ROUND(J65-I65,2),"")</f>
        <v/>
      </c>
      <c r="L65" s="9" t="n"/>
      <c r="M65" s="7" t="n"/>
      <c r="N65" s="16">
        <f>IF(ISNUMBER(K65),ROUND(K65-N(M65),2),"")</f>
        <v/>
      </c>
      <c r="O65" s="9" t="n"/>
      <c r="P65" s="9" t="n"/>
      <c r="Q65" s="9" t="n"/>
    </row>
    <row r="66">
      <c r="A66" s="9" t="n"/>
      <c r="B66" s="9" t="n"/>
      <c r="C66" s="9" t="n"/>
      <c r="D66" s="7" t="n"/>
      <c r="E66" s="7" t="n"/>
      <c r="F66" s="7" t="n"/>
      <c r="G66" s="7" t="n"/>
      <c r="H66" s="16">
        <f>IF(AND(ISNUMBER(E66),ISNUMBER(F66)),ROUND(F66-E66,2),"")</f>
        <v/>
      </c>
      <c r="I66" s="16">
        <f>IF(C66="Balance",IF(COUNT(D66,F66,G66)=0,"",ROUND(N(D66)+N(F66)+N(G66),2)),IF(C66="Activity",IF(ISNUMBER(F66),F66,""),IF(A66&lt;&gt;"","SET PROOF TYPE","")))</f>
        <v/>
      </c>
      <c r="J66" s="7" t="n"/>
      <c r="K66" s="16">
        <f>IF(AND(ISNUMBER(I66),ISNUMBER(J66)),ROUND(J66-I66,2),"")</f>
        <v/>
      </c>
      <c r="L66" s="9" t="n"/>
      <c r="M66" s="7" t="n"/>
      <c r="N66" s="16">
        <f>IF(ISNUMBER(K66),ROUND(K66-N(M66),2),"")</f>
        <v/>
      </c>
      <c r="O66" s="9" t="n"/>
      <c r="P66" s="9" t="n"/>
      <c r="Q66" s="9" t="n"/>
    </row>
    <row r="67">
      <c r="A67" s="9" t="n"/>
      <c r="B67" s="9" t="n"/>
      <c r="C67" s="9" t="n"/>
      <c r="D67" s="7" t="n"/>
      <c r="E67" s="7" t="n"/>
      <c r="F67" s="7" t="n"/>
      <c r="G67" s="7" t="n"/>
      <c r="H67" s="16">
        <f>IF(AND(ISNUMBER(E67),ISNUMBER(F67)),ROUND(F67-E67,2),"")</f>
        <v/>
      </c>
      <c r="I67" s="16">
        <f>IF(C67="Balance",IF(COUNT(D67,F67,G67)=0,"",ROUND(N(D67)+N(F67)+N(G67),2)),IF(C67="Activity",IF(ISNUMBER(F67),F67,""),IF(A67&lt;&gt;"","SET PROOF TYPE","")))</f>
        <v/>
      </c>
      <c r="J67" s="7" t="n"/>
      <c r="K67" s="16">
        <f>IF(AND(ISNUMBER(I67),ISNUMBER(J67)),ROUND(J67-I67,2),"")</f>
        <v/>
      </c>
      <c r="L67" s="9" t="n"/>
      <c r="M67" s="7" t="n"/>
      <c r="N67" s="16">
        <f>IF(ISNUMBER(K67),ROUND(K67-N(M67),2),"")</f>
        <v/>
      </c>
      <c r="O67" s="9" t="n"/>
      <c r="P67" s="9" t="n"/>
      <c r="Q67" s="9" t="n"/>
    </row>
    <row r="68">
      <c r="A68" s="9" t="n"/>
      <c r="B68" s="9" t="n"/>
      <c r="C68" s="9" t="n"/>
      <c r="D68" s="7" t="n"/>
      <c r="E68" s="7" t="n"/>
      <c r="F68" s="7" t="n"/>
      <c r="G68" s="7" t="n"/>
      <c r="H68" s="16">
        <f>IF(AND(ISNUMBER(E68),ISNUMBER(F68)),ROUND(F68-E68,2),"")</f>
        <v/>
      </c>
      <c r="I68" s="16">
        <f>IF(C68="Balance",IF(COUNT(D68,F68,G68)=0,"",ROUND(N(D68)+N(F68)+N(G68),2)),IF(C68="Activity",IF(ISNUMBER(F68),F68,""),IF(A68&lt;&gt;"","SET PROOF TYPE","")))</f>
        <v/>
      </c>
      <c r="J68" s="7" t="n"/>
      <c r="K68" s="16">
        <f>IF(AND(ISNUMBER(I68),ISNUMBER(J68)),ROUND(J68-I68,2),"")</f>
        <v/>
      </c>
      <c r="L68" s="9" t="n"/>
      <c r="M68" s="7" t="n"/>
      <c r="N68" s="16">
        <f>IF(ISNUMBER(K68),ROUND(K68-N(M68),2),"")</f>
        <v/>
      </c>
      <c r="O68" s="9" t="n"/>
      <c r="P68" s="9" t="n"/>
      <c r="Q68" s="9" t="n"/>
    </row>
    <row r="69">
      <c r="A69" s="9" t="n"/>
      <c r="B69" s="9" t="n"/>
      <c r="C69" s="9" t="n"/>
      <c r="D69" s="7" t="n"/>
      <c r="E69" s="7" t="n"/>
      <c r="F69" s="7" t="n"/>
      <c r="G69" s="7" t="n"/>
      <c r="H69" s="16">
        <f>IF(AND(ISNUMBER(E69),ISNUMBER(F69)),ROUND(F69-E69,2),"")</f>
        <v/>
      </c>
      <c r="I69" s="16">
        <f>IF(C69="Balance",IF(COUNT(D69,F69,G69)=0,"",ROUND(N(D69)+N(F69)+N(G69),2)),IF(C69="Activity",IF(ISNUMBER(F69),F69,""),IF(A69&lt;&gt;"","SET PROOF TYPE","")))</f>
        <v/>
      </c>
      <c r="J69" s="7" t="n"/>
      <c r="K69" s="16">
        <f>IF(AND(ISNUMBER(I69),ISNUMBER(J69)),ROUND(J69-I69,2),"")</f>
        <v/>
      </c>
      <c r="L69" s="9" t="n"/>
      <c r="M69" s="7" t="n"/>
      <c r="N69" s="16">
        <f>IF(ISNUMBER(K69),ROUND(K69-N(M69),2),"")</f>
        <v/>
      </c>
      <c r="O69" s="9" t="n"/>
      <c r="P69" s="9" t="n"/>
      <c r="Q69" s="9" t="n"/>
    </row>
    <row r="70">
      <c r="A70" s="9" t="n"/>
      <c r="B70" s="9" t="n"/>
      <c r="C70" s="9" t="n"/>
      <c r="D70" s="7" t="n"/>
      <c r="E70" s="7" t="n"/>
      <c r="F70" s="7" t="n"/>
      <c r="G70" s="7" t="n"/>
      <c r="H70" s="16">
        <f>IF(AND(ISNUMBER(E70),ISNUMBER(F70)),ROUND(F70-E70,2),"")</f>
        <v/>
      </c>
      <c r="I70" s="16">
        <f>IF(C70="Balance",IF(COUNT(D70,F70,G70)=0,"",ROUND(N(D70)+N(F70)+N(G70),2)),IF(C70="Activity",IF(ISNUMBER(F70),F70,""),IF(A70&lt;&gt;"","SET PROOF TYPE","")))</f>
        <v/>
      </c>
      <c r="J70" s="7" t="n"/>
      <c r="K70" s="16">
        <f>IF(AND(ISNUMBER(I70),ISNUMBER(J70)),ROUND(J70-I70,2),"")</f>
        <v/>
      </c>
      <c r="L70" s="9" t="n"/>
      <c r="M70" s="7" t="n"/>
      <c r="N70" s="16">
        <f>IF(ISNUMBER(K70),ROUND(K70-N(M70),2),"")</f>
        <v/>
      </c>
      <c r="O70" s="9" t="n"/>
      <c r="P70" s="9" t="n"/>
      <c r="Q70" s="9" t="n"/>
    </row>
    <row r="71">
      <c r="A71" s="9" t="n"/>
      <c r="B71" s="9" t="n"/>
      <c r="C71" s="9" t="n"/>
      <c r="D71" s="7" t="n"/>
      <c r="E71" s="7" t="n"/>
      <c r="F71" s="7" t="n"/>
      <c r="G71" s="7" t="n"/>
      <c r="H71" s="16">
        <f>IF(AND(ISNUMBER(E71),ISNUMBER(F71)),ROUND(F71-E71,2),"")</f>
        <v/>
      </c>
      <c r="I71" s="16">
        <f>IF(C71="Balance",IF(COUNT(D71,F71,G71)=0,"",ROUND(N(D71)+N(F71)+N(G71),2)),IF(C71="Activity",IF(ISNUMBER(F71),F71,""),IF(A71&lt;&gt;"","SET PROOF TYPE","")))</f>
        <v/>
      </c>
      <c r="J71" s="7" t="n"/>
      <c r="K71" s="16">
        <f>IF(AND(ISNUMBER(I71),ISNUMBER(J71)),ROUND(J71-I71,2),"")</f>
        <v/>
      </c>
      <c r="L71" s="9" t="n"/>
      <c r="M71" s="7" t="n"/>
      <c r="N71" s="16">
        <f>IF(ISNUMBER(K71),ROUND(K71-N(M71),2),"")</f>
        <v/>
      </c>
      <c r="O71" s="9" t="n"/>
      <c r="P71" s="9" t="n"/>
      <c r="Q71" s="9" t="n"/>
    </row>
    <row r="72">
      <c r="A72" s="9" t="n"/>
      <c r="B72" s="9" t="n"/>
      <c r="C72" s="9" t="n"/>
      <c r="D72" s="7" t="n"/>
      <c r="E72" s="7" t="n"/>
      <c r="F72" s="7" t="n"/>
      <c r="G72" s="7" t="n"/>
      <c r="H72" s="16">
        <f>IF(AND(ISNUMBER(E72),ISNUMBER(F72)),ROUND(F72-E72,2),"")</f>
        <v/>
      </c>
      <c r="I72" s="16">
        <f>IF(C72="Balance",IF(COUNT(D72,F72,G72)=0,"",ROUND(N(D72)+N(F72)+N(G72),2)),IF(C72="Activity",IF(ISNUMBER(F72),F72,""),IF(A72&lt;&gt;"","SET PROOF TYPE","")))</f>
        <v/>
      </c>
      <c r="J72" s="7" t="n"/>
      <c r="K72" s="16">
        <f>IF(AND(ISNUMBER(I72),ISNUMBER(J72)),ROUND(J72-I72,2),"")</f>
        <v/>
      </c>
      <c r="L72" s="9" t="n"/>
      <c r="M72" s="7" t="n"/>
      <c r="N72" s="16">
        <f>IF(ISNUMBER(K72),ROUND(K72-N(M72),2),"")</f>
        <v/>
      </c>
      <c r="O72" s="9" t="n"/>
      <c r="P72" s="9" t="n"/>
      <c r="Q72" s="9" t="n"/>
    </row>
    <row r="73">
      <c r="A73" s="9" t="n"/>
      <c r="B73" s="9" t="n"/>
      <c r="C73" s="9" t="n"/>
      <c r="D73" s="7" t="n"/>
      <c r="E73" s="7" t="n"/>
      <c r="F73" s="7" t="n"/>
      <c r="G73" s="7" t="n"/>
      <c r="H73" s="16">
        <f>IF(AND(ISNUMBER(E73),ISNUMBER(F73)),ROUND(F73-E73,2),"")</f>
        <v/>
      </c>
      <c r="I73" s="16">
        <f>IF(C73="Balance",IF(COUNT(D73,F73,G73)=0,"",ROUND(N(D73)+N(F73)+N(G73),2)),IF(C73="Activity",IF(ISNUMBER(F73),F73,""),IF(A73&lt;&gt;"","SET PROOF TYPE","")))</f>
        <v/>
      </c>
      <c r="J73" s="7" t="n"/>
      <c r="K73" s="16">
        <f>IF(AND(ISNUMBER(I73),ISNUMBER(J73)),ROUND(J73-I73,2),"")</f>
        <v/>
      </c>
      <c r="L73" s="9" t="n"/>
      <c r="M73" s="7" t="n"/>
      <c r="N73" s="16">
        <f>IF(ISNUMBER(K73),ROUND(K73-N(M73),2),"")</f>
        <v/>
      </c>
      <c r="O73" s="9" t="n"/>
      <c r="P73" s="9" t="n"/>
      <c r="Q73" s="9" t="n"/>
    </row>
    <row r="74">
      <c r="A74" s="9" t="n"/>
      <c r="B74" s="9" t="n"/>
      <c r="C74" s="9" t="n"/>
      <c r="D74" s="7" t="n"/>
      <c r="E74" s="7" t="n"/>
      <c r="F74" s="7" t="n"/>
      <c r="G74" s="7" t="n"/>
      <c r="H74" s="16">
        <f>IF(AND(ISNUMBER(E74),ISNUMBER(F74)),ROUND(F74-E74,2),"")</f>
        <v/>
      </c>
      <c r="I74" s="16">
        <f>IF(C74="Balance",IF(COUNT(D74,F74,G74)=0,"",ROUND(N(D74)+N(F74)+N(G74),2)),IF(C74="Activity",IF(ISNUMBER(F74),F74,""),IF(A74&lt;&gt;"","SET PROOF TYPE","")))</f>
        <v/>
      </c>
      <c r="J74" s="7" t="n"/>
      <c r="K74" s="16">
        <f>IF(AND(ISNUMBER(I74),ISNUMBER(J74)),ROUND(J74-I74,2),"")</f>
        <v/>
      </c>
      <c r="L74" s="9" t="n"/>
      <c r="M74" s="7" t="n"/>
      <c r="N74" s="16">
        <f>IF(ISNUMBER(K74),ROUND(K74-N(M74),2),"")</f>
        <v/>
      </c>
      <c r="O74" s="9" t="n"/>
      <c r="P74" s="9" t="n"/>
      <c r="Q74" s="9" t="n"/>
    </row>
    <row r="75">
      <c r="A75" s="9" t="n"/>
      <c r="B75" s="9" t="n"/>
      <c r="C75" s="9" t="n"/>
      <c r="D75" s="7" t="n"/>
      <c r="E75" s="7" t="n"/>
      <c r="F75" s="7" t="n"/>
      <c r="G75" s="7" t="n"/>
      <c r="H75" s="16">
        <f>IF(AND(ISNUMBER(E75),ISNUMBER(F75)),ROUND(F75-E75,2),"")</f>
        <v/>
      </c>
      <c r="I75" s="16">
        <f>IF(C75="Balance",IF(COUNT(D75,F75,G75)=0,"",ROUND(N(D75)+N(F75)+N(G75),2)),IF(C75="Activity",IF(ISNUMBER(F75),F75,""),IF(A75&lt;&gt;"","SET PROOF TYPE","")))</f>
        <v/>
      </c>
      <c r="J75" s="7" t="n"/>
      <c r="K75" s="16">
        <f>IF(AND(ISNUMBER(I75),ISNUMBER(J75)),ROUND(J75-I75,2),"")</f>
        <v/>
      </c>
      <c r="L75" s="9" t="n"/>
      <c r="M75" s="7" t="n"/>
      <c r="N75" s="16">
        <f>IF(ISNUMBER(K75),ROUND(K75-N(M75),2),"")</f>
        <v/>
      </c>
      <c r="O75" s="9" t="n"/>
      <c r="P75" s="9" t="n"/>
      <c r="Q75" s="9" t="n"/>
    </row>
    <row r="76">
      <c r="A76" s="9" t="n"/>
      <c r="B76" s="9" t="n"/>
      <c r="C76" s="9" t="n"/>
      <c r="D76" s="7" t="n"/>
      <c r="E76" s="7" t="n"/>
      <c r="F76" s="7" t="n"/>
      <c r="G76" s="7" t="n"/>
      <c r="H76" s="16">
        <f>IF(AND(ISNUMBER(E76),ISNUMBER(F76)),ROUND(F76-E76,2),"")</f>
        <v/>
      </c>
      <c r="I76" s="16">
        <f>IF(C76="Balance",IF(COUNT(D76,F76,G76)=0,"",ROUND(N(D76)+N(F76)+N(G76),2)),IF(C76="Activity",IF(ISNUMBER(F76),F76,""),IF(A76&lt;&gt;"","SET PROOF TYPE","")))</f>
        <v/>
      </c>
      <c r="J76" s="7" t="n"/>
      <c r="K76" s="16">
        <f>IF(AND(ISNUMBER(I76),ISNUMBER(J76)),ROUND(J76-I76,2),"")</f>
        <v/>
      </c>
      <c r="L76" s="9" t="n"/>
      <c r="M76" s="7" t="n"/>
      <c r="N76" s="16">
        <f>IF(ISNUMBER(K76),ROUND(K76-N(M76),2),"")</f>
        <v/>
      </c>
      <c r="O76" s="9" t="n"/>
      <c r="P76" s="9" t="n"/>
      <c r="Q76" s="9" t="n"/>
    </row>
    <row r="77">
      <c r="A77" s="9" t="n"/>
      <c r="B77" s="9" t="n"/>
      <c r="C77" s="9" t="n"/>
      <c r="D77" s="7" t="n"/>
      <c r="E77" s="7" t="n"/>
      <c r="F77" s="7" t="n"/>
      <c r="G77" s="7" t="n"/>
      <c r="H77" s="16">
        <f>IF(AND(ISNUMBER(E77),ISNUMBER(F77)),ROUND(F77-E77,2),"")</f>
        <v/>
      </c>
      <c r="I77" s="16">
        <f>IF(C77="Balance",IF(COUNT(D77,F77,G77)=0,"",ROUND(N(D77)+N(F77)+N(G77),2)),IF(C77="Activity",IF(ISNUMBER(F77),F77,""),IF(A77&lt;&gt;"","SET PROOF TYPE","")))</f>
        <v/>
      </c>
      <c r="J77" s="7" t="n"/>
      <c r="K77" s="16">
        <f>IF(AND(ISNUMBER(I77),ISNUMBER(J77)),ROUND(J77-I77,2),"")</f>
        <v/>
      </c>
      <c r="L77" s="9" t="n"/>
      <c r="M77" s="7" t="n"/>
      <c r="N77" s="16">
        <f>IF(ISNUMBER(K77),ROUND(K77-N(M77),2),"")</f>
        <v/>
      </c>
      <c r="O77" s="9" t="n"/>
      <c r="P77" s="9" t="n"/>
      <c r="Q77" s="9" t="n"/>
    </row>
    <row r="78">
      <c r="A78" s="9" t="n"/>
      <c r="B78" s="9" t="n"/>
      <c r="C78" s="9" t="n"/>
      <c r="D78" s="7" t="n"/>
      <c r="E78" s="7" t="n"/>
      <c r="F78" s="7" t="n"/>
      <c r="G78" s="7" t="n"/>
      <c r="H78" s="16">
        <f>IF(AND(ISNUMBER(E78),ISNUMBER(F78)),ROUND(F78-E78,2),"")</f>
        <v/>
      </c>
      <c r="I78" s="16">
        <f>IF(C78="Balance",IF(COUNT(D78,F78,G78)=0,"",ROUND(N(D78)+N(F78)+N(G78),2)),IF(C78="Activity",IF(ISNUMBER(F78),F78,""),IF(A78&lt;&gt;"","SET PROOF TYPE","")))</f>
        <v/>
      </c>
      <c r="J78" s="7" t="n"/>
      <c r="K78" s="16">
        <f>IF(AND(ISNUMBER(I78),ISNUMBER(J78)),ROUND(J78-I78,2),"")</f>
        <v/>
      </c>
      <c r="L78" s="9" t="n"/>
      <c r="M78" s="7" t="n"/>
      <c r="N78" s="16">
        <f>IF(ISNUMBER(K78),ROUND(K78-N(M78),2),"")</f>
        <v/>
      </c>
      <c r="O78" s="9" t="n"/>
      <c r="P78" s="9" t="n"/>
      <c r="Q78" s="9" t="n"/>
    </row>
    <row r="79">
      <c r="A79" s="9" t="n"/>
      <c r="B79" s="9" t="n"/>
      <c r="C79" s="9" t="n"/>
      <c r="D79" s="7" t="n"/>
      <c r="E79" s="7" t="n"/>
      <c r="F79" s="7" t="n"/>
      <c r="G79" s="7" t="n"/>
      <c r="H79" s="16">
        <f>IF(AND(ISNUMBER(E79),ISNUMBER(F79)),ROUND(F79-E79,2),"")</f>
        <v/>
      </c>
      <c r="I79" s="16">
        <f>IF(C79="Balance",IF(COUNT(D79,F79,G79)=0,"",ROUND(N(D79)+N(F79)+N(G79),2)),IF(C79="Activity",IF(ISNUMBER(F79),F79,""),IF(A79&lt;&gt;"","SET PROOF TYPE","")))</f>
        <v/>
      </c>
      <c r="J79" s="7" t="n"/>
      <c r="K79" s="16">
        <f>IF(AND(ISNUMBER(I79),ISNUMBER(J79)),ROUND(J79-I79,2),"")</f>
        <v/>
      </c>
      <c r="L79" s="9" t="n"/>
      <c r="M79" s="7" t="n"/>
      <c r="N79" s="16">
        <f>IF(ISNUMBER(K79),ROUND(K79-N(M79),2),"")</f>
        <v/>
      </c>
      <c r="O79" s="9" t="n"/>
      <c r="P79" s="9" t="n"/>
      <c r="Q79" s="9" t="n"/>
    </row>
    <row r="80">
      <c r="A80" s="9" t="n"/>
      <c r="B80" s="9" t="n"/>
      <c r="C80" s="9" t="n"/>
      <c r="D80" s="7" t="n"/>
      <c r="E80" s="7" t="n"/>
      <c r="F80" s="7" t="n"/>
      <c r="G80" s="7" t="n"/>
      <c r="H80" s="16">
        <f>IF(AND(ISNUMBER(E80),ISNUMBER(F80)),ROUND(F80-E80,2),"")</f>
        <v/>
      </c>
      <c r="I80" s="16">
        <f>IF(C80="Balance",IF(COUNT(D80,F80,G80)=0,"",ROUND(N(D80)+N(F80)+N(G80),2)),IF(C80="Activity",IF(ISNUMBER(F80),F80,""),IF(A80&lt;&gt;"","SET PROOF TYPE","")))</f>
        <v/>
      </c>
      <c r="J80" s="7" t="n"/>
      <c r="K80" s="16">
        <f>IF(AND(ISNUMBER(I80),ISNUMBER(J80)),ROUND(J80-I80,2),"")</f>
        <v/>
      </c>
      <c r="L80" s="9" t="n"/>
      <c r="M80" s="7" t="n"/>
      <c r="N80" s="16">
        <f>IF(ISNUMBER(K80),ROUND(K80-N(M80),2),"")</f>
        <v/>
      </c>
      <c r="O80" s="9" t="n"/>
      <c r="P80" s="9" t="n"/>
      <c r="Q80" s="9" t="n"/>
    </row>
    <row r="81">
      <c r="A81" s="9" t="n"/>
      <c r="B81" s="9" t="n"/>
      <c r="C81" s="9" t="n"/>
      <c r="D81" s="7" t="n"/>
      <c r="E81" s="7" t="n"/>
      <c r="F81" s="7" t="n"/>
      <c r="G81" s="7" t="n"/>
      <c r="H81" s="16">
        <f>IF(AND(ISNUMBER(E81),ISNUMBER(F81)),ROUND(F81-E81,2),"")</f>
        <v/>
      </c>
      <c r="I81" s="16">
        <f>IF(C81="Balance",IF(COUNT(D81,F81,G81)=0,"",ROUND(N(D81)+N(F81)+N(G81),2)),IF(C81="Activity",IF(ISNUMBER(F81),F81,""),IF(A81&lt;&gt;"","SET PROOF TYPE","")))</f>
        <v/>
      </c>
      <c r="J81" s="7" t="n"/>
      <c r="K81" s="16">
        <f>IF(AND(ISNUMBER(I81),ISNUMBER(J81)),ROUND(J81-I81,2),"")</f>
        <v/>
      </c>
      <c r="L81" s="9" t="n"/>
      <c r="M81" s="7" t="n"/>
      <c r="N81" s="16">
        <f>IF(ISNUMBER(K81),ROUND(K81-N(M81),2),"")</f>
        <v/>
      </c>
      <c r="O81" s="9" t="n"/>
      <c r="P81" s="9" t="n"/>
      <c r="Q81" s="9" t="n"/>
    </row>
    <row r="82">
      <c r="A82" s="9" t="n"/>
      <c r="B82" s="9" t="n"/>
      <c r="C82" s="9" t="n"/>
      <c r="D82" s="7" t="n"/>
      <c r="E82" s="7" t="n"/>
      <c r="F82" s="7" t="n"/>
      <c r="G82" s="7" t="n"/>
      <c r="H82" s="16">
        <f>IF(AND(ISNUMBER(E82),ISNUMBER(F82)),ROUND(F82-E82,2),"")</f>
        <v/>
      </c>
      <c r="I82" s="16">
        <f>IF(C82="Balance",IF(COUNT(D82,F82,G82)=0,"",ROUND(N(D82)+N(F82)+N(G82),2)),IF(C82="Activity",IF(ISNUMBER(F82),F82,""),IF(A82&lt;&gt;"","SET PROOF TYPE","")))</f>
        <v/>
      </c>
      <c r="J82" s="7" t="n"/>
      <c r="K82" s="16">
        <f>IF(AND(ISNUMBER(I82),ISNUMBER(J82)),ROUND(J82-I82,2),"")</f>
        <v/>
      </c>
      <c r="L82" s="9" t="n"/>
      <c r="M82" s="7" t="n"/>
      <c r="N82" s="16">
        <f>IF(ISNUMBER(K82),ROUND(K82-N(M82),2),"")</f>
        <v/>
      </c>
      <c r="O82" s="9" t="n"/>
      <c r="P82" s="9" t="n"/>
      <c r="Q82" s="9" t="n"/>
    </row>
    <row r="83">
      <c r="A83" s="9" t="n"/>
      <c r="B83" s="9" t="n"/>
      <c r="C83" s="9" t="n"/>
      <c r="D83" s="7" t="n"/>
      <c r="E83" s="7" t="n"/>
      <c r="F83" s="7" t="n"/>
      <c r="G83" s="7" t="n"/>
      <c r="H83" s="16">
        <f>IF(AND(ISNUMBER(E83),ISNUMBER(F83)),ROUND(F83-E83,2),"")</f>
        <v/>
      </c>
      <c r="I83" s="16">
        <f>IF(C83="Balance",IF(COUNT(D83,F83,G83)=0,"",ROUND(N(D83)+N(F83)+N(G83),2)),IF(C83="Activity",IF(ISNUMBER(F83),F83,""),IF(A83&lt;&gt;"","SET PROOF TYPE","")))</f>
        <v/>
      </c>
      <c r="J83" s="7" t="n"/>
      <c r="K83" s="16">
        <f>IF(AND(ISNUMBER(I83),ISNUMBER(J83)),ROUND(J83-I83,2),"")</f>
        <v/>
      </c>
      <c r="L83" s="9" t="n"/>
      <c r="M83" s="7" t="n"/>
      <c r="N83" s="16">
        <f>IF(ISNUMBER(K83),ROUND(K83-N(M83),2),"")</f>
        <v/>
      </c>
      <c r="O83" s="9" t="n"/>
      <c r="P83" s="9" t="n"/>
      <c r="Q83" s="9" t="n"/>
    </row>
    <row r="84">
      <c r="A84" s="9" t="n"/>
      <c r="B84" s="9" t="n"/>
      <c r="C84" s="9" t="n"/>
      <c r="D84" s="7" t="n"/>
      <c r="E84" s="7" t="n"/>
      <c r="F84" s="7" t="n"/>
      <c r="G84" s="7" t="n"/>
      <c r="H84" s="16">
        <f>IF(AND(ISNUMBER(E84),ISNUMBER(F84)),ROUND(F84-E84,2),"")</f>
        <v/>
      </c>
      <c r="I84" s="16">
        <f>IF(C84="Balance",IF(COUNT(D84,F84,G84)=0,"",ROUND(N(D84)+N(F84)+N(G84),2)),IF(C84="Activity",IF(ISNUMBER(F84),F84,""),IF(A84&lt;&gt;"","SET PROOF TYPE","")))</f>
        <v/>
      </c>
      <c r="J84" s="7" t="n"/>
      <c r="K84" s="16">
        <f>IF(AND(ISNUMBER(I84),ISNUMBER(J84)),ROUND(J84-I84,2),"")</f>
        <v/>
      </c>
      <c r="L84" s="9" t="n"/>
      <c r="M84" s="7" t="n"/>
      <c r="N84" s="16">
        <f>IF(ISNUMBER(K84),ROUND(K84-N(M84),2),"")</f>
        <v/>
      </c>
      <c r="O84" s="9" t="n"/>
      <c r="P84" s="9" t="n"/>
      <c r="Q84" s="9" t="n"/>
    </row>
    <row r="85">
      <c r="A85" s="9" t="n"/>
      <c r="B85" s="9" t="n"/>
      <c r="C85" s="9" t="n"/>
      <c r="D85" s="7" t="n"/>
      <c r="E85" s="7" t="n"/>
      <c r="F85" s="7" t="n"/>
      <c r="G85" s="7" t="n"/>
      <c r="H85" s="16">
        <f>IF(AND(ISNUMBER(E85),ISNUMBER(F85)),ROUND(F85-E85,2),"")</f>
        <v/>
      </c>
      <c r="I85" s="16">
        <f>IF(C85="Balance",IF(COUNT(D85,F85,G85)=0,"",ROUND(N(D85)+N(F85)+N(G85),2)),IF(C85="Activity",IF(ISNUMBER(F85),F85,""),IF(A85&lt;&gt;"","SET PROOF TYPE","")))</f>
        <v/>
      </c>
      <c r="J85" s="7" t="n"/>
      <c r="K85" s="16">
        <f>IF(AND(ISNUMBER(I85),ISNUMBER(J85)),ROUND(J85-I85,2),"")</f>
        <v/>
      </c>
      <c r="L85" s="9" t="n"/>
      <c r="M85" s="7" t="n"/>
      <c r="N85" s="16">
        <f>IF(ISNUMBER(K85),ROUND(K85-N(M85),2),"")</f>
        <v/>
      </c>
      <c r="O85" s="9" t="n"/>
      <c r="P85" s="9" t="n"/>
      <c r="Q85" s="9" t="n"/>
    </row>
    <row r="86">
      <c r="A86" s="9" t="n"/>
      <c r="B86" s="9" t="n"/>
      <c r="C86" s="9" t="n"/>
      <c r="D86" s="7" t="n"/>
      <c r="E86" s="7" t="n"/>
      <c r="F86" s="7" t="n"/>
      <c r="G86" s="7" t="n"/>
      <c r="H86" s="16">
        <f>IF(AND(ISNUMBER(E86),ISNUMBER(F86)),ROUND(F86-E86,2),"")</f>
        <v/>
      </c>
      <c r="I86" s="16">
        <f>IF(C86="Balance",IF(COUNT(D86,F86,G86)=0,"",ROUND(N(D86)+N(F86)+N(G86),2)),IF(C86="Activity",IF(ISNUMBER(F86),F86,""),IF(A86&lt;&gt;"","SET PROOF TYPE","")))</f>
        <v/>
      </c>
      <c r="J86" s="7" t="n"/>
      <c r="K86" s="16">
        <f>IF(AND(ISNUMBER(I86),ISNUMBER(J86)),ROUND(J86-I86,2),"")</f>
        <v/>
      </c>
      <c r="L86" s="9" t="n"/>
      <c r="M86" s="7" t="n"/>
      <c r="N86" s="16">
        <f>IF(ISNUMBER(K86),ROUND(K86-N(M86),2),"")</f>
        <v/>
      </c>
      <c r="O86" s="9" t="n"/>
      <c r="P86" s="9" t="n"/>
      <c r="Q86" s="9" t="n"/>
    </row>
    <row r="87">
      <c r="A87" s="9" t="n"/>
      <c r="B87" s="9" t="n"/>
      <c r="C87" s="9" t="n"/>
      <c r="D87" s="7" t="n"/>
      <c r="E87" s="7" t="n"/>
      <c r="F87" s="7" t="n"/>
      <c r="G87" s="7" t="n"/>
      <c r="H87" s="16">
        <f>IF(AND(ISNUMBER(E87),ISNUMBER(F87)),ROUND(F87-E87,2),"")</f>
        <v/>
      </c>
      <c r="I87" s="16">
        <f>IF(C87="Balance",IF(COUNT(D87,F87,G87)=0,"",ROUND(N(D87)+N(F87)+N(G87),2)),IF(C87="Activity",IF(ISNUMBER(F87),F87,""),IF(A87&lt;&gt;"","SET PROOF TYPE","")))</f>
        <v/>
      </c>
      <c r="J87" s="7" t="n"/>
      <c r="K87" s="16">
        <f>IF(AND(ISNUMBER(I87),ISNUMBER(J87)),ROUND(J87-I87,2),"")</f>
        <v/>
      </c>
      <c r="L87" s="9" t="n"/>
      <c r="M87" s="7" t="n"/>
      <c r="N87" s="16">
        <f>IF(ISNUMBER(K87),ROUND(K87-N(M87),2),"")</f>
        <v/>
      </c>
      <c r="O87" s="9" t="n"/>
      <c r="P87" s="9" t="n"/>
      <c r="Q87" s="9" t="n"/>
    </row>
    <row r="88">
      <c r="A88" s="9" t="n"/>
      <c r="B88" s="9" t="n"/>
      <c r="C88" s="9" t="n"/>
      <c r="D88" s="7" t="n"/>
      <c r="E88" s="7" t="n"/>
      <c r="F88" s="7" t="n"/>
      <c r="G88" s="7" t="n"/>
      <c r="H88" s="16">
        <f>IF(AND(ISNUMBER(E88),ISNUMBER(F88)),ROUND(F88-E88,2),"")</f>
        <v/>
      </c>
      <c r="I88" s="16">
        <f>IF(C88="Balance",IF(COUNT(D88,F88,G88)=0,"",ROUND(N(D88)+N(F88)+N(G88),2)),IF(C88="Activity",IF(ISNUMBER(F88),F88,""),IF(A88&lt;&gt;"","SET PROOF TYPE","")))</f>
        <v/>
      </c>
      <c r="J88" s="7" t="n"/>
      <c r="K88" s="16">
        <f>IF(AND(ISNUMBER(I88),ISNUMBER(J88)),ROUND(J88-I88,2),"")</f>
        <v/>
      </c>
      <c r="L88" s="9" t="n"/>
      <c r="M88" s="7" t="n"/>
      <c r="N88" s="16">
        <f>IF(ISNUMBER(K88),ROUND(K88-N(M88),2),"")</f>
        <v/>
      </c>
      <c r="O88" s="9" t="n"/>
      <c r="P88" s="9" t="n"/>
      <c r="Q88" s="9" t="n"/>
    </row>
    <row r="89">
      <c r="A89" s="9" t="n"/>
      <c r="B89" s="9" t="n"/>
      <c r="C89" s="9" t="n"/>
      <c r="D89" s="7" t="n"/>
      <c r="E89" s="7" t="n"/>
      <c r="F89" s="7" t="n"/>
      <c r="G89" s="7" t="n"/>
      <c r="H89" s="16">
        <f>IF(AND(ISNUMBER(E89),ISNUMBER(F89)),ROUND(F89-E89,2),"")</f>
        <v/>
      </c>
      <c r="I89" s="16">
        <f>IF(C89="Balance",IF(COUNT(D89,F89,G89)=0,"",ROUND(N(D89)+N(F89)+N(G89),2)),IF(C89="Activity",IF(ISNUMBER(F89),F89,""),IF(A89&lt;&gt;"","SET PROOF TYPE","")))</f>
        <v/>
      </c>
      <c r="J89" s="7" t="n"/>
      <c r="K89" s="16">
        <f>IF(AND(ISNUMBER(I89),ISNUMBER(J89)),ROUND(J89-I89,2),"")</f>
        <v/>
      </c>
      <c r="L89" s="9" t="n"/>
      <c r="M89" s="7" t="n"/>
      <c r="N89" s="16">
        <f>IF(ISNUMBER(K89),ROUND(K89-N(M89),2),"")</f>
        <v/>
      </c>
      <c r="O89" s="9" t="n"/>
      <c r="P89" s="9" t="n"/>
      <c r="Q89" s="9" t="n"/>
    </row>
    <row r="90">
      <c r="A90" s="9" t="n"/>
      <c r="B90" s="9" t="n"/>
      <c r="C90" s="9" t="n"/>
      <c r="D90" s="7" t="n"/>
      <c r="E90" s="7" t="n"/>
      <c r="F90" s="7" t="n"/>
      <c r="G90" s="7" t="n"/>
      <c r="H90" s="16">
        <f>IF(AND(ISNUMBER(E90),ISNUMBER(F90)),ROUND(F90-E90,2),"")</f>
        <v/>
      </c>
      <c r="I90" s="16">
        <f>IF(C90="Balance",IF(COUNT(D90,F90,G90)=0,"",ROUND(N(D90)+N(F90)+N(G90),2)),IF(C90="Activity",IF(ISNUMBER(F90),F90,""),IF(A90&lt;&gt;"","SET PROOF TYPE","")))</f>
        <v/>
      </c>
      <c r="J90" s="7" t="n"/>
      <c r="K90" s="16">
        <f>IF(AND(ISNUMBER(I90),ISNUMBER(J90)),ROUND(J90-I90,2),"")</f>
        <v/>
      </c>
      <c r="L90" s="9" t="n"/>
      <c r="M90" s="7" t="n"/>
      <c r="N90" s="16">
        <f>IF(ISNUMBER(K90),ROUND(K90-N(M90),2),"")</f>
        <v/>
      </c>
      <c r="O90" s="9" t="n"/>
      <c r="P90" s="9" t="n"/>
      <c r="Q90" s="9" t="n"/>
    </row>
    <row r="92">
      <c r="A92" s="2" t="inlineStr">
        <is>
          <t>Sign warnings</t>
        </is>
      </c>
      <c r="D92" s="18">
        <f>SUMPRODUCT(--($C$11:$C$90="Balance"),--ISNUMBER($G$11:$G$90),--(IF(ISNUMBER($G$11:$G$90),$G$11:$G$90,0)&lt;0))</f>
        <v/>
      </c>
      <c r="E92" s="3" t="inlineStr">
        <is>
          <t>Balance rows with a NEGATIVE remittance. Usually a flipped sign — a remittance is a debit. A refund from an authority is a legitimate exception.</t>
        </is>
      </c>
    </row>
  </sheetData>
  <conditionalFormatting sqref="D5">
    <cfRule type="expression" priority="1" dxfId="0">
      <formula>AND(ISNUMBER(D5),ROUND(D5,2)&lt;&gt;0)</formula>
    </cfRule>
    <cfRule type="expression" priority="2" dxfId="1">
      <formula>AND(ISNUMBER(D5),ROUND(D5,2)=0)</formula>
    </cfRule>
  </conditionalFormatting>
  <conditionalFormatting sqref="D6">
    <cfRule type="expression" priority="3" dxfId="0">
      <formula>AND(ISNUMBER(D6),ROUND(D6,2)&lt;&gt;0)</formula>
    </cfRule>
    <cfRule type="expression" priority="4" dxfId="1">
      <formula>AND(ISNUMBER(D6),ROUND(D6,2)=0)</formula>
    </cfRule>
  </conditionalFormatting>
  <conditionalFormatting sqref="D7">
    <cfRule type="expression" priority="5" dxfId="0">
      <formula>AND(ISNUMBER(D7),ROUND(D7,2)&lt;&gt;0)</formula>
    </cfRule>
    <cfRule type="expression" priority="6" dxfId="1">
      <formula>AND(ISNUMBER(D7),ROUND(D7,2)=0)</formula>
    </cfRule>
  </conditionalFormatting>
  <conditionalFormatting sqref="D8">
    <cfRule type="expression" priority="7" dxfId="0">
      <formula>AND(ISNUMBER(D8),ROUND(D8,2)&lt;&gt;0)</formula>
    </cfRule>
    <cfRule type="expression" priority="8" dxfId="1">
      <formula>AND(ISNUMBER(D8),ROUND(D8,2)=0)</formula>
    </cfRule>
  </conditionalFormatting>
  <conditionalFormatting sqref="N11:N90">
    <cfRule type="expression" priority="9" dxfId="0">
      <formula>AND(ISNUMBER(N11),ROUND(N11,2)&lt;&gt;0)</formula>
    </cfRule>
  </conditionalFormatting>
  <conditionalFormatting sqref="H11:H90">
    <cfRule type="expression" priority="10" dxfId="0">
      <formula>AND(ISNUMBER(H11),ROUND(H11,2)&lt;&gt;0)</formula>
    </cfRule>
  </conditionalFormatting>
  <conditionalFormatting sqref="I11:I90">
    <cfRule type="expression" priority="11" dxfId="0">
      <formula>I11="SET PROOF TYPE"</formula>
    </cfRule>
  </conditionalFormatting>
  <dataValidations count="3">
    <dataValidation sqref="A11:A90" showDropDown="0" showInputMessage="0" showErrorMessage="0" allowBlank="1" type="list">
      <formula1>=Setup!$A$39:$A$120</formula1>
    </dataValidation>
    <dataValidation sqref="C11:C90" showDropDown="0" showInputMessage="0" showErrorMessage="0" allowBlank="1" type="list">
      <formula1>"Activity,Balance"</formula1>
    </dataValidation>
    <dataValidation sqref="L11:L90" showDropDown="0" showInputMessage="0" showErrorMessage="0" allowBlank="1" type="list">
      <formula1>='Reconciling-Items'!$A$5:$A$30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00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44" customWidth="1" min="2" max="2"/>
    <col width="24" customWidth="1" min="3" max="3"/>
    <col width="22" customWidth="1" min="4" max="4"/>
    <col width="18" customWidth="1" min="5" max="5"/>
    <col width="16" customWidth="1" min="6" max="6"/>
    <col width="22" customWidth="1" min="7" max="7"/>
    <col width="14" customWidth="1" min="8" max="8"/>
    <col width="28" customWidth="1" min="10" max="10"/>
    <col width="18" customWidth="1" min="11" max="11"/>
  </cols>
  <sheetData>
    <row r="1">
      <c r="A1" s="1" t="inlineStr">
        <is>
          <t>3 — Clearing / suspense account proof</t>
        </is>
      </c>
    </row>
    <row r="2">
      <c r="A2" s="3" t="inlineStr">
        <is>
          <t>A clearing account may legitimately hold a balance at period end when pay date and bank settlement straddle it. The test is NOT 'balance = 0' — it is that the balance is fully explained by the open items listed, and that nothing is ageing.</t>
        </is>
      </c>
    </row>
    <row r="3">
      <c r="A3" s="3" t="inlineStr">
        <is>
          <t>One signed Amount column: debits positive, credits negative.</t>
        </is>
      </c>
    </row>
    <row r="4">
      <c r="A4" s="2" t="inlineStr">
        <is>
          <t>Entity:</t>
        </is>
      </c>
      <c r="B4" s="9" t="n"/>
      <c r="C4" s="2" t="inlineStr">
        <is>
          <t>Clearing account:</t>
        </is>
      </c>
      <c r="D4" s="9" t="n"/>
      <c r="E4" s="2" t="inlineStr">
        <is>
          <t>Preparer:</t>
        </is>
      </c>
      <c r="F4" s="9" t="n"/>
    </row>
    <row r="6">
      <c r="A6" s="4" t="inlineStr">
        <is>
          <t>GL closing balance (per ledger)</t>
        </is>
      </c>
      <c r="B6" s="7" t="n"/>
      <c r="J6" s="2" t="inlineStr">
        <is>
          <t>AGED OPEN ITEMS</t>
        </is>
      </c>
    </row>
    <row r="7">
      <c r="A7" s="4" t="inlineStr">
        <is>
          <t>Sum of open items listed below</t>
        </is>
      </c>
      <c r="B7" s="16">
        <f>SUMPRODUCT((($H$13:$H$300="")+(IF(ISNUMBER($H$13:$H$300),$H$13:$H$300,0)&gt;N(Setup!$B$5))&gt;0)*IF(ISNUMBER($C$13:$C$300),$C$13:$C$300,0))</f>
        <v/>
      </c>
      <c r="J7" s="4" t="inlineStr">
        <is>
          <t>Current (0-1 period)</t>
        </is>
      </c>
      <c r="K7" s="16">
        <f>SUMPRODUCT((IF(ISNUMBER($G$13:$G$300),$G$13:$G$300,99)&lt;=1)*(($H$13:$H$300="")+(IF(ISNUMBER($H$13:$H$300),$H$13:$H$300,0)&gt;N(Setup!$B$5))&gt;0)*IF(ISNUMBER($C$13:$C$300),$C$13:$C$300,0))</f>
        <v/>
      </c>
    </row>
    <row r="8">
      <c r="A8" s="2" t="inlineStr">
        <is>
          <t>UNEXPLAINED RESIDUAL</t>
        </is>
      </c>
      <c r="B8" s="21">
        <f>IF(ISNUMBER(B6),ROUND(B6-B7,2),"")</f>
        <v/>
      </c>
      <c r="C8" s="3" t="inlineStr">
        <is>
          <t>this must be zero — not the balance itself</t>
        </is>
      </c>
      <c r="J8" s="4" t="inlineStr">
        <is>
          <t>2-3 periods</t>
        </is>
      </c>
      <c r="K8" s="16">
        <f>SUMPRODUCT((IF(ISNUMBER($G$13:$G$300),$G$13:$G$300,99)&gt;=2)*(IF(ISNUMBER($G$13:$G$300),$G$13:$G$300,99)&lt;=3)*(($H$13:$H$300="")+(IF(ISNUMBER($H$13:$H$300),$H$13:$H$300,0)&gt;N(Setup!$B$5))&gt;0)*IF(ISNUMBER($C$13:$C$300),$C$13:$C$300,0))</f>
        <v/>
      </c>
    </row>
    <row r="9">
      <c r="A9" s="4" t="inlineStr">
        <is>
          <t>Open items ageing more than one period</t>
        </is>
      </c>
      <c r="B9" s="18">
        <f>SUMPRODUCT(--(ISNUMBER($G$13:$G$300)),--(IF(ISNUMBER($G$13:$G$300),$G$13:$G$300,99)&gt;1),(($H$13:$H$300="")+(IF(ISNUMBER($H$13:$H$300),$H$13:$H$300,0)&gt;N(Setup!$B$5))&gt;0)*1)</f>
        <v/>
      </c>
      <c r="J9" s="4" t="inlineStr">
        <is>
          <t>More than 3 periods</t>
        </is>
      </c>
      <c r="K9" s="16">
        <f>SUMPRODUCT((IF(ISNUMBER($G$13:$G$300),$G$13:$G$300,0)&gt;3)*(($H$13:$H$300="")+(IF(ISNUMBER($H$13:$H$300),$H$13:$H$300,0)&gt;N(Setup!$B$5))&gt;0)*IF(ISNUMBER($C$13:$C$300),$C$13:$C$300,0))</f>
        <v/>
      </c>
    </row>
    <row r="10">
      <c r="A10" s="4" t="inlineStr">
        <is>
          <t>Items with a date that is not a real date</t>
        </is>
      </c>
      <c r="B10" s="18">
        <f>SUMPRODUCT(--($A$13:$A$300&lt;&gt;""),--NOT(ISNUMBER($A$13:$A$300)))</f>
        <v/>
      </c>
      <c r="J10" s="2" t="inlineStr">
        <is>
          <t>Buckets foot to open items</t>
        </is>
      </c>
      <c r="K10" s="16">
        <f>ROUND(SUM(K7:K9)-B7,2)</f>
        <v/>
      </c>
    </row>
    <row r="11">
      <c r="J11" s="3" t="inlineStr">
        <is>
          <t>if non-zero, an open item has no usable date</t>
        </is>
      </c>
    </row>
    <row r="12" ht="36" customHeight="1">
      <c r="A12" s="8" t="inlineStr">
        <is>
          <t>Date raised</t>
        </is>
      </c>
      <c r="B12" s="8" t="inlineStr">
        <is>
          <t>Description</t>
        </is>
      </c>
      <c r="C12" s="8" t="inlineStr">
        <is>
          <t>Amount (debit +, credit -)</t>
        </is>
      </c>
      <c r="D12" s="8" t="inlineStr">
        <is>
          <t>Expected clearing date</t>
        </is>
      </c>
      <c r="E12" s="8" t="inlineStr">
        <is>
          <t>Owner</t>
        </is>
      </c>
      <c r="F12" s="8" t="inlineStr">
        <is>
          <t>Status</t>
        </is>
      </c>
      <c r="G12" s="8" t="inlineStr">
        <is>
          <t>Periods outstanding (months)</t>
        </is>
      </c>
      <c r="H12" s="8" t="inlineStr">
        <is>
          <t>Cleared date</t>
        </is>
      </c>
    </row>
    <row r="13">
      <c r="A13" s="5" t="inlineStr">
        <is>
          <t>2026-07-25</t>
        </is>
      </c>
      <c r="B13" s="5" t="inlineStr">
        <is>
          <t>EXAMPLE — off-cycle payment not yet cleared</t>
        </is>
      </c>
      <c r="C13" s="12" t="n">
        <v>1500</v>
      </c>
      <c r="D13" s="5" t="inlineStr">
        <is>
          <t>2026-08-31</t>
        </is>
      </c>
      <c r="E13" s="5" t="inlineStr">
        <is>
          <t>(owner)</t>
        </is>
      </c>
      <c r="F13" s="5" t="inlineStr">
        <is>
          <t>Open</t>
        </is>
      </c>
      <c r="G13" s="18">
        <f>IF(OR(A13="",NOT(ISNUMBER(A13)),Setup!$B$5=""),"",MAX(0,DATEDIF(MIN(A13,Setup!$B$5),Setup!$B$5,"m")))</f>
        <v/>
      </c>
      <c r="H13" s="5" t="n"/>
    </row>
    <row r="14">
      <c r="A14" s="9" t="n"/>
      <c r="B14" s="9" t="n"/>
      <c r="C14" s="7" t="n"/>
      <c r="D14" s="9" t="n"/>
      <c r="E14" s="9" t="n"/>
      <c r="F14" s="9" t="n"/>
      <c r="G14" s="18">
        <f>IF(OR(A14="",NOT(ISNUMBER(A14)),Setup!$B$5=""),"",MAX(0,DATEDIF(MIN(A14,Setup!$B$5),Setup!$B$5,"m")))</f>
        <v/>
      </c>
      <c r="H14" s="9" t="n"/>
    </row>
    <row r="15">
      <c r="A15" s="9" t="n"/>
      <c r="B15" s="9" t="n"/>
      <c r="C15" s="7" t="n"/>
      <c r="D15" s="9" t="n"/>
      <c r="E15" s="9" t="n"/>
      <c r="F15" s="9" t="n"/>
      <c r="G15" s="18">
        <f>IF(OR(A15="",NOT(ISNUMBER(A15)),Setup!$B$5=""),"",MAX(0,DATEDIF(MIN(A15,Setup!$B$5),Setup!$B$5,"m")))</f>
        <v/>
      </c>
      <c r="H15" s="9" t="n"/>
    </row>
    <row r="16">
      <c r="A16" s="9" t="n"/>
      <c r="B16" s="9" t="n"/>
      <c r="C16" s="7" t="n"/>
      <c r="D16" s="9" t="n"/>
      <c r="E16" s="9" t="n"/>
      <c r="F16" s="9" t="n"/>
      <c r="G16" s="18">
        <f>IF(OR(A16="",NOT(ISNUMBER(A16)),Setup!$B$5=""),"",MAX(0,DATEDIF(MIN(A16,Setup!$B$5),Setup!$B$5,"m")))</f>
        <v/>
      </c>
      <c r="H16" s="9" t="n"/>
    </row>
    <row r="17">
      <c r="A17" s="9" t="n"/>
      <c r="B17" s="9" t="n"/>
      <c r="C17" s="7" t="n"/>
      <c r="D17" s="9" t="n"/>
      <c r="E17" s="9" t="n"/>
      <c r="F17" s="9" t="n"/>
      <c r="G17" s="18">
        <f>IF(OR(A17="",NOT(ISNUMBER(A17)),Setup!$B$5=""),"",MAX(0,DATEDIF(MIN(A17,Setup!$B$5),Setup!$B$5,"m")))</f>
        <v/>
      </c>
      <c r="H17" s="9" t="n"/>
    </row>
    <row r="18">
      <c r="A18" s="9" t="n"/>
      <c r="B18" s="9" t="n"/>
      <c r="C18" s="7" t="n"/>
      <c r="D18" s="9" t="n"/>
      <c r="E18" s="9" t="n"/>
      <c r="F18" s="9" t="n"/>
      <c r="G18" s="18">
        <f>IF(OR(A18="",NOT(ISNUMBER(A18)),Setup!$B$5=""),"",MAX(0,DATEDIF(MIN(A18,Setup!$B$5),Setup!$B$5,"m")))</f>
        <v/>
      </c>
      <c r="H18" s="9" t="n"/>
    </row>
    <row r="19">
      <c r="A19" s="9" t="n"/>
      <c r="B19" s="9" t="n"/>
      <c r="C19" s="7" t="n"/>
      <c r="D19" s="9" t="n"/>
      <c r="E19" s="9" t="n"/>
      <c r="F19" s="9" t="n"/>
      <c r="G19" s="18">
        <f>IF(OR(A19="",NOT(ISNUMBER(A19)),Setup!$B$5=""),"",MAX(0,DATEDIF(MIN(A19,Setup!$B$5),Setup!$B$5,"m")))</f>
        <v/>
      </c>
      <c r="H19" s="9" t="n"/>
    </row>
    <row r="20">
      <c r="A20" s="9" t="n"/>
      <c r="B20" s="9" t="n"/>
      <c r="C20" s="7" t="n"/>
      <c r="D20" s="9" t="n"/>
      <c r="E20" s="9" t="n"/>
      <c r="F20" s="9" t="n"/>
      <c r="G20" s="18">
        <f>IF(OR(A20="",NOT(ISNUMBER(A20)),Setup!$B$5=""),"",MAX(0,DATEDIF(MIN(A20,Setup!$B$5),Setup!$B$5,"m")))</f>
        <v/>
      </c>
      <c r="H20" s="9" t="n"/>
    </row>
    <row r="21">
      <c r="A21" s="9" t="n"/>
      <c r="B21" s="9" t="n"/>
      <c r="C21" s="7" t="n"/>
      <c r="D21" s="9" t="n"/>
      <c r="E21" s="9" t="n"/>
      <c r="F21" s="9" t="n"/>
      <c r="G21" s="18">
        <f>IF(OR(A21="",NOT(ISNUMBER(A21)),Setup!$B$5=""),"",MAX(0,DATEDIF(MIN(A21,Setup!$B$5),Setup!$B$5,"m")))</f>
        <v/>
      </c>
      <c r="H21" s="9" t="n"/>
    </row>
    <row r="22">
      <c r="A22" s="9" t="n"/>
      <c r="B22" s="9" t="n"/>
      <c r="C22" s="7" t="n"/>
      <c r="D22" s="9" t="n"/>
      <c r="E22" s="9" t="n"/>
      <c r="F22" s="9" t="n"/>
      <c r="G22" s="18">
        <f>IF(OR(A22="",NOT(ISNUMBER(A22)),Setup!$B$5=""),"",MAX(0,DATEDIF(MIN(A22,Setup!$B$5),Setup!$B$5,"m")))</f>
        <v/>
      </c>
      <c r="H22" s="9" t="n"/>
    </row>
    <row r="23">
      <c r="A23" s="9" t="n"/>
      <c r="B23" s="9" t="n"/>
      <c r="C23" s="7" t="n"/>
      <c r="D23" s="9" t="n"/>
      <c r="E23" s="9" t="n"/>
      <c r="F23" s="9" t="n"/>
      <c r="G23" s="18">
        <f>IF(OR(A23="",NOT(ISNUMBER(A23)),Setup!$B$5=""),"",MAX(0,DATEDIF(MIN(A23,Setup!$B$5),Setup!$B$5,"m")))</f>
        <v/>
      </c>
      <c r="H23" s="9" t="n"/>
    </row>
    <row r="24">
      <c r="A24" s="9" t="n"/>
      <c r="B24" s="9" t="n"/>
      <c r="C24" s="7" t="n"/>
      <c r="D24" s="9" t="n"/>
      <c r="E24" s="9" t="n"/>
      <c r="F24" s="9" t="n"/>
      <c r="G24" s="18">
        <f>IF(OR(A24="",NOT(ISNUMBER(A24)),Setup!$B$5=""),"",MAX(0,DATEDIF(MIN(A24,Setup!$B$5),Setup!$B$5,"m")))</f>
        <v/>
      </c>
      <c r="H24" s="9" t="n"/>
    </row>
    <row r="25">
      <c r="A25" s="9" t="n"/>
      <c r="B25" s="9" t="n"/>
      <c r="C25" s="7" t="n"/>
      <c r="D25" s="9" t="n"/>
      <c r="E25" s="9" t="n"/>
      <c r="F25" s="9" t="n"/>
      <c r="G25" s="18">
        <f>IF(OR(A25="",NOT(ISNUMBER(A25)),Setup!$B$5=""),"",MAX(0,DATEDIF(MIN(A25,Setup!$B$5),Setup!$B$5,"m")))</f>
        <v/>
      </c>
      <c r="H25" s="9" t="n"/>
    </row>
    <row r="26">
      <c r="A26" s="9" t="n"/>
      <c r="B26" s="9" t="n"/>
      <c r="C26" s="7" t="n"/>
      <c r="D26" s="9" t="n"/>
      <c r="E26" s="9" t="n"/>
      <c r="F26" s="9" t="n"/>
      <c r="G26" s="18">
        <f>IF(OR(A26="",NOT(ISNUMBER(A26)),Setup!$B$5=""),"",MAX(0,DATEDIF(MIN(A26,Setup!$B$5),Setup!$B$5,"m")))</f>
        <v/>
      </c>
      <c r="H26" s="9" t="n"/>
    </row>
    <row r="27">
      <c r="A27" s="9" t="n"/>
      <c r="B27" s="9" t="n"/>
      <c r="C27" s="7" t="n"/>
      <c r="D27" s="9" t="n"/>
      <c r="E27" s="9" t="n"/>
      <c r="F27" s="9" t="n"/>
      <c r="G27" s="18">
        <f>IF(OR(A27="",NOT(ISNUMBER(A27)),Setup!$B$5=""),"",MAX(0,DATEDIF(MIN(A27,Setup!$B$5),Setup!$B$5,"m")))</f>
        <v/>
      </c>
      <c r="H27" s="9" t="n"/>
    </row>
    <row r="28">
      <c r="A28" s="9" t="n"/>
      <c r="B28" s="9" t="n"/>
      <c r="C28" s="7" t="n"/>
      <c r="D28" s="9" t="n"/>
      <c r="E28" s="9" t="n"/>
      <c r="F28" s="9" t="n"/>
      <c r="G28" s="18">
        <f>IF(OR(A28="",NOT(ISNUMBER(A28)),Setup!$B$5=""),"",MAX(0,DATEDIF(MIN(A28,Setup!$B$5),Setup!$B$5,"m")))</f>
        <v/>
      </c>
      <c r="H28" s="9" t="n"/>
    </row>
    <row r="29">
      <c r="A29" s="9" t="n"/>
      <c r="B29" s="9" t="n"/>
      <c r="C29" s="7" t="n"/>
      <c r="D29" s="9" t="n"/>
      <c r="E29" s="9" t="n"/>
      <c r="F29" s="9" t="n"/>
      <c r="G29" s="18">
        <f>IF(OR(A29="",NOT(ISNUMBER(A29)),Setup!$B$5=""),"",MAX(0,DATEDIF(MIN(A29,Setup!$B$5),Setup!$B$5,"m")))</f>
        <v/>
      </c>
      <c r="H29" s="9" t="n"/>
    </row>
    <row r="30">
      <c r="A30" s="9" t="n"/>
      <c r="B30" s="9" t="n"/>
      <c r="C30" s="7" t="n"/>
      <c r="D30" s="9" t="n"/>
      <c r="E30" s="9" t="n"/>
      <c r="F30" s="9" t="n"/>
      <c r="G30" s="18">
        <f>IF(OR(A30="",NOT(ISNUMBER(A30)),Setup!$B$5=""),"",MAX(0,DATEDIF(MIN(A30,Setup!$B$5),Setup!$B$5,"m")))</f>
        <v/>
      </c>
      <c r="H30" s="9" t="n"/>
    </row>
    <row r="31">
      <c r="A31" s="9" t="n"/>
      <c r="B31" s="9" t="n"/>
      <c r="C31" s="7" t="n"/>
      <c r="D31" s="9" t="n"/>
      <c r="E31" s="9" t="n"/>
      <c r="F31" s="9" t="n"/>
      <c r="G31" s="18">
        <f>IF(OR(A31="",NOT(ISNUMBER(A31)),Setup!$B$5=""),"",MAX(0,DATEDIF(MIN(A31,Setup!$B$5),Setup!$B$5,"m")))</f>
        <v/>
      </c>
      <c r="H31" s="9" t="n"/>
    </row>
    <row r="32">
      <c r="A32" s="9" t="n"/>
      <c r="B32" s="9" t="n"/>
      <c r="C32" s="7" t="n"/>
      <c r="D32" s="9" t="n"/>
      <c r="E32" s="9" t="n"/>
      <c r="F32" s="9" t="n"/>
      <c r="G32" s="18">
        <f>IF(OR(A32="",NOT(ISNUMBER(A32)),Setup!$B$5=""),"",MAX(0,DATEDIF(MIN(A32,Setup!$B$5),Setup!$B$5,"m")))</f>
        <v/>
      </c>
      <c r="H32" s="9" t="n"/>
    </row>
    <row r="33">
      <c r="A33" s="9" t="n"/>
      <c r="B33" s="9" t="n"/>
      <c r="C33" s="7" t="n"/>
      <c r="D33" s="9" t="n"/>
      <c r="E33" s="9" t="n"/>
      <c r="F33" s="9" t="n"/>
      <c r="G33" s="18">
        <f>IF(OR(A33="",NOT(ISNUMBER(A33)),Setup!$B$5=""),"",MAX(0,DATEDIF(MIN(A33,Setup!$B$5),Setup!$B$5,"m")))</f>
        <v/>
      </c>
      <c r="H33" s="9" t="n"/>
    </row>
    <row r="34">
      <c r="A34" s="9" t="n"/>
      <c r="B34" s="9" t="n"/>
      <c r="C34" s="7" t="n"/>
      <c r="D34" s="9" t="n"/>
      <c r="E34" s="9" t="n"/>
      <c r="F34" s="9" t="n"/>
      <c r="G34" s="18">
        <f>IF(OR(A34="",NOT(ISNUMBER(A34)),Setup!$B$5=""),"",MAX(0,DATEDIF(MIN(A34,Setup!$B$5),Setup!$B$5,"m")))</f>
        <v/>
      </c>
      <c r="H34" s="9" t="n"/>
    </row>
    <row r="35">
      <c r="A35" s="9" t="n"/>
      <c r="B35" s="9" t="n"/>
      <c r="C35" s="7" t="n"/>
      <c r="D35" s="9" t="n"/>
      <c r="E35" s="9" t="n"/>
      <c r="F35" s="9" t="n"/>
      <c r="G35" s="18">
        <f>IF(OR(A35="",NOT(ISNUMBER(A35)),Setup!$B$5=""),"",MAX(0,DATEDIF(MIN(A35,Setup!$B$5),Setup!$B$5,"m")))</f>
        <v/>
      </c>
      <c r="H35" s="9" t="n"/>
    </row>
    <row r="36">
      <c r="A36" s="9" t="n"/>
      <c r="B36" s="9" t="n"/>
      <c r="C36" s="7" t="n"/>
      <c r="D36" s="9" t="n"/>
      <c r="E36" s="9" t="n"/>
      <c r="F36" s="9" t="n"/>
      <c r="G36" s="18">
        <f>IF(OR(A36="",NOT(ISNUMBER(A36)),Setup!$B$5=""),"",MAX(0,DATEDIF(MIN(A36,Setup!$B$5),Setup!$B$5,"m")))</f>
        <v/>
      </c>
      <c r="H36" s="9" t="n"/>
    </row>
    <row r="37">
      <c r="A37" s="9" t="n"/>
      <c r="B37" s="9" t="n"/>
      <c r="C37" s="7" t="n"/>
      <c r="D37" s="9" t="n"/>
      <c r="E37" s="9" t="n"/>
      <c r="F37" s="9" t="n"/>
      <c r="G37" s="18">
        <f>IF(OR(A37="",NOT(ISNUMBER(A37)),Setup!$B$5=""),"",MAX(0,DATEDIF(MIN(A37,Setup!$B$5),Setup!$B$5,"m")))</f>
        <v/>
      </c>
      <c r="H37" s="9" t="n"/>
    </row>
    <row r="38">
      <c r="A38" s="9" t="n"/>
      <c r="B38" s="9" t="n"/>
      <c r="C38" s="7" t="n"/>
      <c r="D38" s="9" t="n"/>
      <c r="E38" s="9" t="n"/>
      <c r="F38" s="9" t="n"/>
      <c r="G38" s="18">
        <f>IF(OR(A38="",NOT(ISNUMBER(A38)),Setup!$B$5=""),"",MAX(0,DATEDIF(MIN(A38,Setup!$B$5),Setup!$B$5,"m")))</f>
        <v/>
      </c>
      <c r="H38" s="9" t="n"/>
    </row>
    <row r="39">
      <c r="A39" s="9" t="n"/>
      <c r="B39" s="9" t="n"/>
      <c r="C39" s="7" t="n"/>
      <c r="D39" s="9" t="n"/>
      <c r="E39" s="9" t="n"/>
      <c r="F39" s="9" t="n"/>
      <c r="G39" s="18">
        <f>IF(OR(A39="",NOT(ISNUMBER(A39)),Setup!$B$5=""),"",MAX(0,DATEDIF(MIN(A39,Setup!$B$5),Setup!$B$5,"m")))</f>
        <v/>
      </c>
      <c r="H39" s="9" t="n"/>
    </row>
    <row r="40">
      <c r="A40" s="9" t="n"/>
      <c r="B40" s="9" t="n"/>
      <c r="C40" s="7" t="n"/>
      <c r="D40" s="9" t="n"/>
      <c r="E40" s="9" t="n"/>
      <c r="F40" s="9" t="n"/>
      <c r="G40" s="18">
        <f>IF(OR(A40="",NOT(ISNUMBER(A40)),Setup!$B$5=""),"",MAX(0,DATEDIF(MIN(A40,Setup!$B$5),Setup!$B$5,"m")))</f>
        <v/>
      </c>
      <c r="H40" s="9" t="n"/>
    </row>
    <row r="41">
      <c r="A41" s="9" t="n"/>
      <c r="B41" s="9" t="n"/>
      <c r="C41" s="7" t="n"/>
      <c r="D41" s="9" t="n"/>
      <c r="E41" s="9" t="n"/>
      <c r="F41" s="9" t="n"/>
      <c r="G41" s="18">
        <f>IF(OR(A41="",NOT(ISNUMBER(A41)),Setup!$B$5=""),"",MAX(0,DATEDIF(MIN(A41,Setup!$B$5),Setup!$B$5,"m")))</f>
        <v/>
      </c>
      <c r="H41" s="9" t="n"/>
    </row>
    <row r="42">
      <c r="A42" s="9" t="n"/>
      <c r="B42" s="9" t="n"/>
      <c r="C42" s="7" t="n"/>
      <c r="D42" s="9" t="n"/>
      <c r="E42" s="9" t="n"/>
      <c r="F42" s="9" t="n"/>
      <c r="G42" s="18">
        <f>IF(OR(A42="",NOT(ISNUMBER(A42)),Setup!$B$5=""),"",MAX(0,DATEDIF(MIN(A42,Setup!$B$5),Setup!$B$5,"m")))</f>
        <v/>
      </c>
      <c r="H42" s="9" t="n"/>
    </row>
    <row r="43">
      <c r="A43" s="9" t="n"/>
      <c r="B43" s="9" t="n"/>
      <c r="C43" s="7" t="n"/>
      <c r="D43" s="9" t="n"/>
      <c r="E43" s="9" t="n"/>
      <c r="F43" s="9" t="n"/>
      <c r="G43" s="18">
        <f>IF(OR(A43="",NOT(ISNUMBER(A43)),Setup!$B$5=""),"",MAX(0,DATEDIF(MIN(A43,Setup!$B$5),Setup!$B$5,"m")))</f>
        <v/>
      </c>
      <c r="H43" s="9" t="n"/>
    </row>
    <row r="44">
      <c r="A44" s="9" t="n"/>
      <c r="B44" s="9" t="n"/>
      <c r="C44" s="7" t="n"/>
      <c r="D44" s="9" t="n"/>
      <c r="E44" s="9" t="n"/>
      <c r="F44" s="9" t="n"/>
      <c r="G44" s="18">
        <f>IF(OR(A44="",NOT(ISNUMBER(A44)),Setup!$B$5=""),"",MAX(0,DATEDIF(MIN(A44,Setup!$B$5),Setup!$B$5,"m")))</f>
        <v/>
      </c>
      <c r="H44" s="9" t="n"/>
    </row>
    <row r="45">
      <c r="A45" s="9" t="n"/>
      <c r="B45" s="9" t="n"/>
      <c r="C45" s="7" t="n"/>
      <c r="D45" s="9" t="n"/>
      <c r="E45" s="9" t="n"/>
      <c r="F45" s="9" t="n"/>
      <c r="G45" s="18">
        <f>IF(OR(A45="",NOT(ISNUMBER(A45)),Setup!$B$5=""),"",MAX(0,DATEDIF(MIN(A45,Setup!$B$5),Setup!$B$5,"m")))</f>
        <v/>
      </c>
      <c r="H45" s="9" t="n"/>
    </row>
    <row r="46">
      <c r="A46" s="9" t="n"/>
      <c r="B46" s="9" t="n"/>
      <c r="C46" s="7" t="n"/>
      <c r="D46" s="9" t="n"/>
      <c r="E46" s="9" t="n"/>
      <c r="F46" s="9" t="n"/>
      <c r="G46" s="18">
        <f>IF(OR(A46="",NOT(ISNUMBER(A46)),Setup!$B$5=""),"",MAX(0,DATEDIF(MIN(A46,Setup!$B$5),Setup!$B$5,"m")))</f>
        <v/>
      </c>
      <c r="H46" s="9" t="n"/>
    </row>
    <row r="47">
      <c r="A47" s="9" t="n"/>
      <c r="B47" s="9" t="n"/>
      <c r="C47" s="7" t="n"/>
      <c r="D47" s="9" t="n"/>
      <c r="E47" s="9" t="n"/>
      <c r="F47" s="9" t="n"/>
      <c r="G47" s="18">
        <f>IF(OR(A47="",NOT(ISNUMBER(A47)),Setup!$B$5=""),"",MAX(0,DATEDIF(MIN(A47,Setup!$B$5),Setup!$B$5,"m")))</f>
        <v/>
      </c>
      <c r="H47" s="9" t="n"/>
    </row>
    <row r="48">
      <c r="A48" s="9" t="n"/>
      <c r="B48" s="9" t="n"/>
      <c r="C48" s="7" t="n"/>
      <c r="D48" s="9" t="n"/>
      <c r="E48" s="9" t="n"/>
      <c r="F48" s="9" t="n"/>
      <c r="G48" s="18">
        <f>IF(OR(A48="",NOT(ISNUMBER(A48)),Setup!$B$5=""),"",MAX(0,DATEDIF(MIN(A48,Setup!$B$5),Setup!$B$5,"m")))</f>
        <v/>
      </c>
      <c r="H48" s="9" t="n"/>
    </row>
    <row r="49">
      <c r="A49" s="9" t="n"/>
      <c r="B49" s="9" t="n"/>
      <c r="C49" s="7" t="n"/>
      <c r="D49" s="9" t="n"/>
      <c r="E49" s="9" t="n"/>
      <c r="F49" s="9" t="n"/>
      <c r="G49" s="18">
        <f>IF(OR(A49="",NOT(ISNUMBER(A49)),Setup!$B$5=""),"",MAX(0,DATEDIF(MIN(A49,Setup!$B$5),Setup!$B$5,"m")))</f>
        <v/>
      </c>
      <c r="H49" s="9" t="n"/>
    </row>
    <row r="50">
      <c r="A50" s="9" t="n"/>
      <c r="B50" s="9" t="n"/>
      <c r="C50" s="7" t="n"/>
      <c r="D50" s="9" t="n"/>
      <c r="E50" s="9" t="n"/>
      <c r="F50" s="9" t="n"/>
      <c r="G50" s="18">
        <f>IF(OR(A50="",NOT(ISNUMBER(A50)),Setup!$B$5=""),"",MAX(0,DATEDIF(MIN(A50,Setup!$B$5),Setup!$B$5,"m")))</f>
        <v/>
      </c>
      <c r="H50" s="9" t="n"/>
    </row>
    <row r="51">
      <c r="A51" s="9" t="n"/>
      <c r="B51" s="9" t="n"/>
      <c r="C51" s="7" t="n"/>
      <c r="D51" s="9" t="n"/>
      <c r="E51" s="9" t="n"/>
      <c r="F51" s="9" t="n"/>
      <c r="G51" s="18">
        <f>IF(OR(A51="",NOT(ISNUMBER(A51)),Setup!$B$5=""),"",MAX(0,DATEDIF(MIN(A51,Setup!$B$5),Setup!$B$5,"m")))</f>
        <v/>
      </c>
      <c r="H51" s="9" t="n"/>
    </row>
    <row r="52">
      <c r="A52" s="9" t="n"/>
      <c r="B52" s="9" t="n"/>
      <c r="C52" s="7" t="n"/>
      <c r="D52" s="9" t="n"/>
      <c r="E52" s="9" t="n"/>
      <c r="F52" s="9" t="n"/>
      <c r="G52" s="18">
        <f>IF(OR(A52="",NOT(ISNUMBER(A52)),Setup!$B$5=""),"",MAX(0,DATEDIF(MIN(A52,Setup!$B$5),Setup!$B$5,"m")))</f>
        <v/>
      </c>
      <c r="H52" s="9" t="n"/>
    </row>
    <row r="53">
      <c r="A53" s="9" t="n"/>
      <c r="B53" s="9" t="n"/>
      <c r="C53" s="7" t="n"/>
      <c r="D53" s="9" t="n"/>
      <c r="E53" s="9" t="n"/>
      <c r="F53" s="9" t="n"/>
      <c r="G53" s="18">
        <f>IF(OR(A53="",NOT(ISNUMBER(A53)),Setup!$B$5=""),"",MAX(0,DATEDIF(MIN(A53,Setup!$B$5),Setup!$B$5,"m")))</f>
        <v/>
      </c>
      <c r="H53" s="9" t="n"/>
    </row>
    <row r="54">
      <c r="A54" s="9" t="n"/>
      <c r="B54" s="9" t="n"/>
      <c r="C54" s="7" t="n"/>
      <c r="D54" s="9" t="n"/>
      <c r="E54" s="9" t="n"/>
      <c r="F54" s="9" t="n"/>
      <c r="G54" s="18">
        <f>IF(OR(A54="",NOT(ISNUMBER(A54)),Setup!$B$5=""),"",MAX(0,DATEDIF(MIN(A54,Setup!$B$5),Setup!$B$5,"m")))</f>
        <v/>
      </c>
      <c r="H54" s="9" t="n"/>
    </row>
    <row r="55">
      <c r="A55" s="9" t="n"/>
      <c r="B55" s="9" t="n"/>
      <c r="C55" s="7" t="n"/>
      <c r="D55" s="9" t="n"/>
      <c r="E55" s="9" t="n"/>
      <c r="F55" s="9" t="n"/>
      <c r="G55" s="18">
        <f>IF(OR(A55="",NOT(ISNUMBER(A55)),Setup!$B$5=""),"",MAX(0,DATEDIF(MIN(A55,Setup!$B$5),Setup!$B$5,"m")))</f>
        <v/>
      </c>
      <c r="H55" s="9" t="n"/>
    </row>
    <row r="56">
      <c r="A56" s="9" t="n"/>
      <c r="B56" s="9" t="n"/>
      <c r="C56" s="7" t="n"/>
      <c r="D56" s="9" t="n"/>
      <c r="E56" s="9" t="n"/>
      <c r="F56" s="9" t="n"/>
      <c r="G56" s="18">
        <f>IF(OR(A56="",NOT(ISNUMBER(A56)),Setup!$B$5=""),"",MAX(0,DATEDIF(MIN(A56,Setup!$B$5),Setup!$B$5,"m")))</f>
        <v/>
      </c>
      <c r="H56" s="9" t="n"/>
    </row>
    <row r="57">
      <c r="A57" s="9" t="n"/>
      <c r="B57" s="9" t="n"/>
      <c r="C57" s="7" t="n"/>
      <c r="D57" s="9" t="n"/>
      <c r="E57" s="9" t="n"/>
      <c r="F57" s="9" t="n"/>
      <c r="G57" s="18">
        <f>IF(OR(A57="",NOT(ISNUMBER(A57)),Setup!$B$5=""),"",MAX(0,DATEDIF(MIN(A57,Setup!$B$5),Setup!$B$5,"m")))</f>
        <v/>
      </c>
      <c r="H57" s="9" t="n"/>
    </row>
    <row r="58">
      <c r="A58" s="9" t="n"/>
      <c r="B58" s="9" t="n"/>
      <c r="C58" s="7" t="n"/>
      <c r="D58" s="9" t="n"/>
      <c r="E58" s="9" t="n"/>
      <c r="F58" s="9" t="n"/>
      <c r="G58" s="18">
        <f>IF(OR(A58="",NOT(ISNUMBER(A58)),Setup!$B$5=""),"",MAX(0,DATEDIF(MIN(A58,Setup!$B$5),Setup!$B$5,"m")))</f>
        <v/>
      </c>
      <c r="H58" s="9" t="n"/>
    </row>
    <row r="59">
      <c r="A59" s="9" t="n"/>
      <c r="B59" s="9" t="n"/>
      <c r="C59" s="7" t="n"/>
      <c r="D59" s="9" t="n"/>
      <c r="E59" s="9" t="n"/>
      <c r="F59" s="9" t="n"/>
      <c r="G59" s="18">
        <f>IF(OR(A59="",NOT(ISNUMBER(A59)),Setup!$B$5=""),"",MAX(0,DATEDIF(MIN(A59,Setup!$B$5),Setup!$B$5,"m")))</f>
        <v/>
      </c>
      <c r="H59" s="9" t="n"/>
    </row>
    <row r="60">
      <c r="A60" s="9" t="n"/>
      <c r="B60" s="9" t="n"/>
      <c r="C60" s="7" t="n"/>
      <c r="D60" s="9" t="n"/>
      <c r="E60" s="9" t="n"/>
      <c r="F60" s="9" t="n"/>
      <c r="G60" s="18">
        <f>IF(OR(A60="",NOT(ISNUMBER(A60)),Setup!$B$5=""),"",MAX(0,DATEDIF(MIN(A60,Setup!$B$5),Setup!$B$5,"m")))</f>
        <v/>
      </c>
      <c r="H60" s="9" t="n"/>
    </row>
    <row r="61">
      <c r="A61" s="9" t="n"/>
      <c r="B61" s="9" t="n"/>
      <c r="C61" s="7" t="n"/>
      <c r="D61" s="9" t="n"/>
      <c r="E61" s="9" t="n"/>
      <c r="F61" s="9" t="n"/>
      <c r="G61" s="18">
        <f>IF(OR(A61="",NOT(ISNUMBER(A61)),Setup!$B$5=""),"",MAX(0,DATEDIF(MIN(A61,Setup!$B$5),Setup!$B$5,"m")))</f>
        <v/>
      </c>
      <c r="H61" s="9" t="n"/>
    </row>
    <row r="62">
      <c r="A62" s="9" t="n"/>
      <c r="B62" s="9" t="n"/>
      <c r="C62" s="7" t="n"/>
      <c r="D62" s="9" t="n"/>
      <c r="E62" s="9" t="n"/>
      <c r="F62" s="9" t="n"/>
      <c r="G62" s="18">
        <f>IF(OR(A62="",NOT(ISNUMBER(A62)),Setup!$B$5=""),"",MAX(0,DATEDIF(MIN(A62,Setup!$B$5),Setup!$B$5,"m")))</f>
        <v/>
      </c>
      <c r="H62" s="9" t="n"/>
    </row>
    <row r="63">
      <c r="A63" s="9" t="n"/>
      <c r="B63" s="9" t="n"/>
      <c r="C63" s="7" t="n"/>
      <c r="D63" s="9" t="n"/>
      <c r="E63" s="9" t="n"/>
      <c r="F63" s="9" t="n"/>
      <c r="G63" s="18">
        <f>IF(OR(A63="",NOT(ISNUMBER(A63)),Setup!$B$5=""),"",MAX(0,DATEDIF(MIN(A63,Setup!$B$5),Setup!$B$5,"m")))</f>
        <v/>
      </c>
      <c r="H63" s="9" t="n"/>
    </row>
    <row r="64">
      <c r="A64" s="9" t="n"/>
      <c r="B64" s="9" t="n"/>
      <c r="C64" s="7" t="n"/>
      <c r="D64" s="9" t="n"/>
      <c r="E64" s="9" t="n"/>
      <c r="F64" s="9" t="n"/>
      <c r="G64" s="18">
        <f>IF(OR(A64="",NOT(ISNUMBER(A64)),Setup!$B$5=""),"",MAX(0,DATEDIF(MIN(A64,Setup!$B$5),Setup!$B$5,"m")))</f>
        <v/>
      </c>
      <c r="H64" s="9" t="n"/>
    </row>
    <row r="65">
      <c r="A65" s="9" t="n"/>
      <c r="B65" s="9" t="n"/>
      <c r="C65" s="7" t="n"/>
      <c r="D65" s="9" t="n"/>
      <c r="E65" s="9" t="n"/>
      <c r="F65" s="9" t="n"/>
      <c r="G65" s="18">
        <f>IF(OR(A65="",NOT(ISNUMBER(A65)),Setup!$B$5=""),"",MAX(0,DATEDIF(MIN(A65,Setup!$B$5),Setup!$B$5,"m")))</f>
        <v/>
      </c>
      <c r="H65" s="9" t="n"/>
    </row>
    <row r="66">
      <c r="A66" s="9" t="n"/>
      <c r="B66" s="9" t="n"/>
      <c r="C66" s="7" t="n"/>
      <c r="D66" s="9" t="n"/>
      <c r="E66" s="9" t="n"/>
      <c r="F66" s="9" t="n"/>
      <c r="G66" s="18">
        <f>IF(OR(A66="",NOT(ISNUMBER(A66)),Setup!$B$5=""),"",MAX(0,DATEDIF(MIN(A66,Setup!$B$5),Setup!$B$5,"m")))</f>
        <v/>
      </c>
      <c r="H66" s="9" t="n"/>
    </row>
    <row r="67">
      <c r="A67" s="9" t="n"/>
      <c r="B67" s="9" t="n"/>
      <c r="C67" s="7" t="n"/>
      <c r="D67" s="9" t="n"/>
      <c r="E67" s="9" t="n"/>
      <c r="F67" s="9" t="n"/>
      <c r="G67" s="18">
        <f>IF(OR(A67="",NOT(ISNUMBER(A67)),Setup!$B$5=""),"",MAX(0,DATEDIF(MIN(A67,Setup!$B$5),Setup!$B$5,"m")))</f>
        <v/>
      </c>
      <c r="H67" s="9" t="n"/>
    </row>
    <row r="68">
      <c r="A68" s="9" t="n"/>
      <c r="B68" s="9" t="n"/>
      <c r="C68" s="7" t="n"/>
      <c r="D68" s="9" t="n"/>
      <c r="E68" s="9" t="n"/>
      <c r="F68" s="9" t="n"/>
      <c r="G68" s="18">
        <f>IF(OR(A68="",NOT(ISNUMBER(A68)),Setup!$B$5=""),"",MAX(0,DATEDIF(MIN(A68,Setup!$B$5),Setup!$B$5,"m")))</f>
        <v/>
      </c>
      <c r="H68" s="9" t="n"/>
    </row>
    <row r="69">
      <c r="A69" s="9" t="n"/>
      <c r="B69" s="9" t="n"/>
      <c r="C69" s="7" t="n"/>
      <c r="D69" s="9" t="n"/>
      <c r="E69" s="9" t="n"/>
      <c r="F69" s="9" t="n"/>
      <c r="G69" s="18">
        <f>IF(OR(A69="",NOT(ISNUMBER(A69)),Setup!$B$5=""),"",MAX(0,DATEDIF(MIN(A69,Setup!$B$5),Setup!$B$5,"m")))</f>
        <v/>
      </c>
      <c r="H69" s="9" t="n"/>
    </row>
    <row r="70">
      <c r="A70" s="9" t="n"/>
      <c r="B70" s="9" t="n"/>
      <c r="C70" s="7" t="n"/>
      <c r="D70" s="9" t="n"/>
      <c r="E70" s="9" t="n"/>
      <c r="F70" s="9" t="n"/>
      <c r="G70" s="18">
        <f>IF(OR(A70="",NOT(ISNUMBER(A70)),Setup!$B$5=""),"",MAX(0,DATEDIF(MIN(A70,Setup!$B$5),Setup!$B$5,"m")))</f>
        <v/>
      </c>
      <c r="H70" s="9" t="n"/>
    </row>
    <row r="71">
      <c r="A71" s="9" t="n"/>
      <c r="B71" s="9" t="n"/>
      <c r="C71" s="7" t="n"/>
      <c r="D71" s="9" t="n"/>
      <c r="E71" s="9" t="n"/>
      <c r="F71" s="9" t="n"/>
      <c r="G71" s="18">
        <f>IF(OR(A71="",NOT(ISNUMBER(A71)),Setup!$B$5=""),"",MAX(0,DATEDIF(MIN(A71,Setup!$B$5),Setup!$B$5,"m")))</f>
        <v/>
      </c>
      <c r="H71" s="9" t="n"/>
    </row>
    <row r="72">
      <c r="A72" s="9" t="n"/>
      <c r="B72" s="9" t="n"/>
      <c r="C72" s="7" t="n"/>
      <c r="D72" s="9" t="n"/>
      <c r="E72" s="9" t="n"/>
      <c r="F72" s="9" t="n"/>
      <c r="G72" s="18">
        <f>IF(OR(A72="",NOT(ISNUMBER(A72)),Setup!$B$5=""),"",MAX(0,DATEDIF(MIN(A72,Setup!$B$5),Setup!$B$5,"m")))</f>
        <v/>
      </c>
      <c r="H72" s="9" t="n"/>
    </row>
    <row r="73">
      <c r="A73" s="9" t="n"/>
      <c r="B73" s="9" t="n"/>
      <c r="C73" s="7" t="n"/>
      <c r="D73" s="9" t="n"/>
      <c r="E73" s="9" t="n"/>
      <c r="F73" s="9" t="n"/>
      <c r="G73" s="18">
        <f>IF(OR(A73="",NOT(ISNUMBER(A73)),Setup!$B$5=""),"",MAX(0,DATEDIF(MIN(A73,Setup!$B$5),Setup!$B$5,"m")))</f>
        <v/>
      </c>
      <c r="H73" s="9" t="n"/>
    </row>
    <row r="74">
      <c r="A74" s="9" t="n"/>
      <c r="B74" s="9" t="n"/>
      <c r="C74" s="7" t="n"/>
      <c r="D74" s="9" t="n"/>
      <c r="E74" s="9" t="n"/>
      <c r="F74" s="9" t="n"/>
      <c r="G74" s="18">
        <f>IF(OR(A74="",NOT(ISNUMBER(A74)),Setup!$B$5=""),"",MAX(0,DATEDIF(MIN(A74,Setup!$B$5),Setup!$B$5,"m")))</f>
        <v/>
      </c>
      <c r="H74" s="9" t="n"/>
    </row>
    <row r="75">
      <c r="A75" s="9" t="n"/>
      <c r="B75" s="9" t="n"/>
      <c r="C75" s="7" t="n"/>
      <c r="D75" s="9" t="n"/>
      <c r="E75" s="9" t="n"/>
      <c r="F75" s="9" t="n"/>
      <c r="G75" s="18">
        <f>IF(OR(A75="",NOT(ISNUMBER(A75)),Setup!$B$5=""),"",MAX(0,DATEDIF(MIN(A75,Setup!$B$5),Setup!$B$5,"m")))</f>
        <v/>
      </c>
      <c r="H75" s="9" t="n"/>
    </row>
    <row r="76">
      <c r="A76" s="9" t="n"/>
      <c r="B76" s="9" t="n"/>
      <c r="C76" s="7" t="n"/>
      <c r="D76" s="9" t="n"/>
      <c r="E76" s="9" t="n"/>
      <c r="F76" s="9" t="n"/>
      <c r="G76" s="18">
        <f>IF(OR(A76="",NOT(ISNUMBER(A76)),Setup!$B$5=""),"",MAX(0,DATEDIF(MIN(A76,Setup!$B$5),Setup!$B$5,"m")))</f>
        <v/>
      </c>
      <c r="H76" s="9" t="n"/>
    </row>
    <row r="77">
      <c r="A77" s="9" t="n"/>
      <c r="B77" s="9" t="n"/>
      <c r="C77" s="7" t="n"/>
      <c r="D77" s="9" t="n"/>
      <c r="E77" s="9" t="n"/>
      <c r="F77" s="9" t="n"/>
      <c r="G77" s="18">
        <f>IF(OR(A77="",NOT(ISNUMBER(A77)),Setup!$B$5=""),"",MAX(0,DATEDIF(MIN(A77,Setup!$B$5),Setup!$B$5,"m")))</f>
        <v/>
      </c>
      <c r="H77" s="9" t="n"/>
    </row>
    <row r="78">
      <c r="A78" s="9" t="n"/>
      <c r="B78" s="9" t="n"/>
      <c r="C78" s="7" t="n"/>
      <c r="D78" s="9" t="n"/>
      <c r="E78" s="9" t="n"/>
      <c r="F78" s="9" t="n"/>
      <c r="G78" s="18">
        <f>IF(OR(A78="",NOT(ISNUMBER(A78)),Setup!$B$5=""),"",MAX(0,DATEDIF(MIN(A78,Setup!$B$5),Setup!$B$5,"m")))</f>
        <v/>
      </c>
      <c r="H78" s="9" t="n"/>
    </row>
    <row r="79">
      <c r="A79" s="9" t="n"/>
      <c r="B79" s="9" t="n"/>
      <c r="C79" s="7" t="n"/>
      <c r="D79" s="9" t="n"/>
      <c r="E79" s="9" t="n"/>
      <c r="F79" s="9" t="n"/>
      <c r="G79" s="18">
        <f>IF(OR(A79="",NOT(ISNUMBER(A79)),Setup!$B$5=""),"",MAX(0,DATEDIF(MIN(A79,Setup!$B$5),Setup!$B$5,"m")))</f>
        <v/>
      </c>
      <c r="H79" s="9" t="n"/>
    </row>
    <row r="80">
      <c r="A80" s="9" t="n"/>
      <c r="B80" s="9" t="n"/>
      <c r="C80" s="7" t="n"/>
      <c r="D80" s="9" t="n"/>
      <c r="E80" s="9" t="n"/>
      <c r="F80" s="9" t="n"/>
      <c r="G80" s="18">
        <f>IF(OR(A80="",NOT(ISNUMBER(A80)),Setup!$B$5=""),"",MAX(0,DATEDIF(MIN(A80,Setup!$B$5),Setup!$B$5,"m")))</f>
        <v/>
      </c>
      <c r="H80" s="9" t="n"/>
    </row>
    <row r="81">
      <c r="A81" s="9" t="n"/>
      <c r="B81" s="9" t="n"/>
      <c r="C81" s="7" t="n"/>
      <c r="D81" s="9" t="n"/>
      <c r="E81" s="9" t="n"/>
      <c r="F81" s="9" t="n"/>
      <c r="G81" s="18">
        <f>IF(OR(A81="",NOT(ISNUMBER(A81)),Setup!$B$5=""),"",MAX(0,DATEDIF(MIN(A81,Setup!$B$5),Setup!$B$5,"m")))</f>
        <v/>
      </c>
      <c r="H81" s="9" t="n"/>
    </row>
    <row r="82">
      <c r="A82" s="9" t="n"/>
      <c r="B82" s="9" t="n"/>
      <c r="C82" s="7" t="n"/>
      <c r="D82" s="9" t="n"/>
      <c r="E82" s="9" t="n"/>
      <c r="F82" s="9" t="n"/>
      <c r="G82" s="18">
        <f>IF(OR(A82="",NOT(ISNUMBER(A82)),Setup!$B$5=""),"",MAX(0,DATEDIF(MIN(A82,Setup!$B$5),Setup!$B$5,"m")))</f>
        <v/>
      </c>
      <c r="H82" s="9" t="n"/>
    </row>
    <row r="83">
      <c r="A83" s="9" t="n"/>
      <c r="B83" s="9" t="n"/>
      <c r="C83" s="7" t="n"/>
      <c r="D83" s="9" t="n"/>
      <c r="E83" s="9" t="n"/>
      <c r="F83" s="9" t="n"/>
      <c r="G83" s="18">
        <f>IF(OR(A83="",NOT(ISNUMBER(A83)),Setup!$B$5=""),"",MAX(0,DATEDIF(MIN(A83,Setup!$B$5),Setup!$B$5,"m")))</f>
        <v/>
      </c>
      <c r="H83" s="9" t="n"/>
    </row>
    <row r="84">
      <c r="A84" s="9" t="n"/>
      <c r="B84" s="9" t="n"/>
      <c r="C84" s="7" t="n"/>
      <c r="D84" s="9" t="n"/>
      <c r="E84" s="9" t="n"/>
      <c r="F84" s="9" t="n"/>
      <c r="G84" s="18">
        <f>IF(OR(A84="",NOT(ISNUMBER(A84)),Setup!$B$5=""),"",MAX(0,DATEDIF(MIN(A84,Setup!$B$5),Setup!$B$5,"m")))</f>
        <v/>
      </c>
      <c r="H84" s="9" t="n"/>
    </row>
    <row r="85">
      <c r="A85" s="9" t="n"/>
      <c r="B85" s="9" t="n"/>
      <c r="C85" s="7" t="n"/>
      <c r="D85" s="9" t="n"/>
      <c r="E85" s="9" t="n"/>
      <c r="F85" s="9" t="n"/>
      <c r="G85" s="18">
        <f>IF(OR(A85="",NOT(ISNUMBER(A85)),Setup!$B$5=""),"",MAX(0,DATEDIF(MIN(A85,Setup!$B$5),Setup!$B$5,"m")))</f>
        <v/>
      </c>
      <c r="H85" s="9" t="n"/>
    </row>
    <row r="86">
      <c r="A86" s="9" t="n"/>
      <c r="B86" s="9" t="n"/>
      <c r="C86" s="7" t="n"/>
      <c r="D86" s="9" t="n"/>
      <c r="E86" s="9" t="n"/>
      <c r="F86" s="9" t="n"/>
      <c r="G86" s="18">
        <f>IF(OR(A86="",NOT(ISNUMBER(A86)),Setup!$B$5=""),"",MAX(0,DATEDIF(MIN(A86,Setup!$B$5),Setup!$B$5,"m")))</f>
        <v/>
      </c>
      <c r="H86" s="9" t="n"/>
    </row>
    <row r="87">
      <c r="A87" s="9" t="n"/>
      <c r="B87" s="9" t="n"/>
      <c r="C87" s="7" t="n"/>
      <c r="D87" s="9" t="n"/>
      <c r="E87" s="9" t="n"/>
      <c r="F87" s="9" t="n"/>
      <c r="G87" s="18">
        <f>IF(OR(A87="",NOT(ISNUMBER(A87)),Setup!$B$5=""),"",MAX(0,DATEDIF(MIN(A87,Setup!$B$5),Setup!$B$5,"m")))</f>
        <v/>
      </c>
      <c r="H87" s="9" t="n"/>
    </row>
    <row r="88">
      <c r="A88" s="9" t="n"/>
      <c r="B88" s="9" t="n"/>
      <c r="C88" s="7" t="n"/>
      <c r="D88" s="9" t="n"/>
      <c r="E88" s="9" t="n"/>
      <c r="F88" s="9" t="n"/>
      <c r="G88" s="18">
        <f>IF(OR(A88="",NOT(ISNUMBER(A88)),Setup!$B$5=""),"",MAX(0,DATEDIF(MIN(A88,Setup!$B$5),Setup!$B$5,"m")))</f>
        <v/>
      </c>
      <c r="H88" s="9" t="n"/>
    </row>
    <row r="89">
      <c r="A89" s="9" t="n"/>
      <c r="B89" s="9" t="n"/>
      <c r="C89" s="7" t="n"/>
      <c r="D89" s="9" t="n"/>
      <c r="E89" s="9" t="n"/>
      <c r="F89" s="9" t="n"/>
      <c r="G89" s="18">
        <f>IF(OR(A89="",NOT(ISNUMBER(A89)),Setup!$B$5=""),"",MAX(0,DATEDIF(MIN(A89,Setup!$B$5),Setup!$B$5,"m")))</f>
        <v/>
      </c>
      <c r="H89" s="9" t="n"/>
    </row>
    <row r="90">
      <c r="A90" s="9" t="n"/>
      <c r="B90" s="9" t="n"/>
      <c r="C90" s="7" t="n"/>
      <c r="D90" s="9" t="n"/>
      <c r="E90" s="9" t="n"/>
      <c r="F90" s="9" t="n"/>
      <c r="G90" s="18">
        <f>IF(OR(A90="",NOT(ISNUMBER(A90)),Setup!$B$5=""),"",MAX(0,DATEDIF(MIN(A90,Setup!$B$5),Setup!$B$5,"m")))</f>
        <v/>
      </c>
      <c r="H90" s="9" t="n"/>
    </row>
    <row r="91">
      <c r="A91" s="9" t="n"/>
      <c r="B91" s="9" t="n"/>
      <c r="C91" s="7" t="n"/>
      <c r="D91" s="9" t="n"/>
      <c r="E91" s="9" t="n"/>
      <c r="F91" s="9" t="n"/>
      <c r="G91" s="18">
        <f>IF(OR(A91="",NOT(ISNUMBER(A91)),Setup!$B$5=""),"",MAX(0,DATEDIF(MIN(A91,Setup!$B$5),Setup!$B$5,"m")))</f>
        <v/>
      </c>
      <c r="H91" s="9" t="n"/>
    </row>
    <row r="92">
      <c r="A92" s="9" t="n"/>
      <c r="B92" s="9" t="n"/>
      <c r="C92" s="7" t="n"/>
      <c r="D92" s="9" t="n"/>
      <c r="E92" s="9" t="n"/>
      <c r="F92" s="9" t="n"/>
      <c r="G92" s="18">
        <f>IF(OR(A92="",NOT(ISNUMBER(A92)),Setup!$B$5=""),"",MAX(0,DATEDIF(MIN(A92,Setup!$B$5),Setup!$B$5,"m")))</f>
        <v/>
      </c>
      <c r="H92" s="9" t="n"/>
    </row>
    <row r="93">
      <c r="A93" s="9" t="n"/>
      <c r="B93" s="9" t="n"/>
      <c r="C93" s="7" t="n"/>
      <c r="D93" s="9" t="n"/>
      <c r="E93" s="9" t="n"/>
      <c r="F93" s="9" t="n"/>
      <c r="G93" s="18">
        <f>IF(OR(A93="",NOT(ISNUMBER(A93)),Setup!$B$5=""),"",MAX(0,DATEDIF(MIN(A93,Setup!$B$5),Setup!$B$5,"m")))</f>
        <v/>
      </c>
      <c r="H93" s="9" t="n"/>
    </row>
    <row r="94">
      <c r="A94" s="9" t="n"/>
      <c r="B94" s="9" t="n"/>
      <c r="C94" s="7" t="n"/>
      <c r="D94" s="9" t="n"/>
      <c r="E94" s="9" t="n"/>
      <c r="F94" s="9" t="n"/>
      <c r="G94" s="18">
        <f>IF(OR(A94="",NOT(ISNUMBER(A94)),Setup!$B$5=""),"",MAX(0,DATEDIF(MIN(A94,Setup!$B$5),Setup!$B$5,"m")))</f>
        <v/>
      </c>
      <c r="H94" s="9" t="n"/>
    </row>
    <row r="95">
      <c r="A95" s="9" t="n"/>
      <c r="B95" s="9" t="n"/>
      <c r="C95" s="7" t="n"/>
      <c r="D95" s="9" t="n"/>
      <c r="E95" s="9" t="n"/>
      <c r="F95" s="9" t="n"/>
      <c r="G95" s="18">
        <f>IF(OR(A95="",NOT(ISNUMBER(A95)),Setup!$B$5=""),"",MAX(0,DATEDIF(MIN(A95,Setup!$B$5),Setup!$B$5,"m")))</f>
        <v/>
      </c>
      <c r="H95" s="9" t="n"/>
    </row>
    <row r="96">
      <c r="A96" s="9" t="n"/>
      <c r="B96" s="9" t="n"/>
      <c r="C96" s="7" t="n"/>
      <c r="D96" s="9" t="n"/>
      <c r="E96" s="9" t="n"/>
      <c r="F96" s="9" t="n"/>
      <c r="G96" s="18">
        <f>IF(OR(A96="",NOT(ISNUMBER(A96)),Setup!$B$5=""),"",MAX(0,DATEDIF(MIN(A96,Setup!$B$5),Setup!$B$5,"m")))</f>
        <v/>
      </c>
      <c r="H96" s="9" t="n"/>
    </row>
    <row r="97">
      <c r="A97" s="9" t="n"/>
      <c r="B97" s="9" t="n"/>
      <c r="C97" s="7" t="n"/>
      <c r="D97" s="9" t="n"/>
      <c r="E97" s="9" t="n"/>
      <c r="F97" s="9" t="n"/>
      <c r="G97" s="18">
        <f>IF(OR(A97="",NOT(ISNUMBER(A97)),Setup!$B$5=""),"",MAX(0,DATEDIF(MIN(A97,Setup!$B$5),Setup!$B$5,"m")))</f>
        <v/>
      </c>
      <c r="H97" s="9" t="n"/>
    </row>
    <row r="98">
      <c r="A98" s="9" t="n"/>
      <c r="B98" s="9" t="n"/>
      <c r="C98" s="7" t="n"/>
      <c r="D98" s="9" t="n"/>
      <c r="E98" s="9" t="n"/>
      <c r="F98" s="9" t="n"/>
      <c r="G98" s="18">
        <f>IF(OR(A98="",NOT(ISNUMBER(A98)),Setup!$B$5=""),"",MAX(0,DATEDIF(MIN(A98,Setup!$B$5),Setup!$B$5,"m")))</f>
        <v/>
      </c>
      <c r="H98" s="9" t="n"/>
    </row>
    <row r="99">
      <c r="A99" s="9" t="n"/>
      <c r="B99" s="9" t="n"/>
      <c r="C99" s="7" t="n"/>
      <c r="D99" s="9" t="n"/>
      <c r="E99" s="9" t="n"/>
      <c r="F99" s="9" t="n"/>
      <c r="G99" s="18">
        <f>IF(OR(A99="",NOT(ISNUMBER(A99)),Setup!$B$5=""),"",MAX(0,DATEDIF(MIN(A99,Setup!$B$5),Setup!$B$5,"m")))</f>
        <v/>
      </c>
      <c r="H99" s="9" t="n"/>
    </row>
    <row r="100">
      <c r="A100" s="9" t="n"/>
      <c r="B100" s="9" t="n"/>
      <c r="C100" s="7" t="n"/>
      <c r="D100" s="9" t="n"/>
      <c r="E100" s="9" t="n"/>
      <c r="F100" s="9" t="n"/>
      <c r="G100" s="18">
        <f>IF(OR(A100="",NOT(ISNUMBER(A100)),Setup!$B$5=""),"",MAX(0,DATEDIF(MIN(A100,Setup!$B$5),Setup!$B$5,"m")))</f>
        <v/>
      </c>
      <c r="H100" s="9" t="n"/>
    </row>
    <row r="101">
      <c r="A101" s="9" t="n"/>
      <c r="B101" s="9" t="n"/>
      <c r="C101" s="7" t="n"/>
      <c r="D101" s="9" t="n"/>
      <c r="E101" s="9" t="n"/>
      <c r="F101" s="9" t="n"/>
      <c r="G101" s="18">
        <f>IF(OR(A101="",NOT(ISNUMBER(A101)),Setup!$B$5=""),"",MAX(0,DATEDIF(MIN(A101,Setup!$B$5),Setup!$B$5,"m")))</f>
        <v/>
      </c>
      <c r="H101" s="9" t="n"/>
    </row>
    <row r="102">
      <c r="A102" s="9" t="n"/>
      <c r="B102" s="9" t="n"/>
      <c r="C102" s="7" t="n"/>
      <c r="D102" s="9" t="n"/>
      <c r="E102" s="9" t="n"/>
      <c r="F102" s="9" t="n"/>
      <c r="G102" s="18">
        <f>IF(OR(A102="",NOT(ISNUMBER(A102)),Setup!$B$5=""),"",MAX(0,DATEDIF(MIN(A102,Setup!$B$5),Setup!$B$5,"m")))</f>
        <v/>
      </c>
      <c r="H102" s="9" t="n"/>
    </row>
    <row r="103">
      <c r="A103" s="9" t="n"/>
      <c r="B103" s="9" t="n"/>
      <c r="C103" s="7" t="n"/>
      <c r="D103" s="9" t="n"/>
      <c r="E103" s="9" t="n"/>
      <c r="F103" s="9" t="n"/>
      <c r="G103" s="18">
        <f>IF(OR(A103="",NOT(ISNUMBER(A103)),Setup!$B$5=""),"",MAX(0,DATEDIF(MIN(A103,Setup!$B$5),Setup!$B$5,"m")))</f>
        <v/>
      </c>
      <c r="H103" s="9" t="n"/>
    </row>
    <row r="104">
      <c r="A104" s="9" t="n"/>
      <c r="B104" s="9" t="n"/>
      <c r="C104" s="7" t="n"/>
      <c r="D104" s="9" t="n"/>
      <c r="E104" s="9" t="n"/>
      <c r="F104" s="9" t="n"/>
      <c r="G104" s="18">
        <f>IF(OR(A104="",NOT(ISNUMBER(A104)),Setup!$B$5=""),"",MAX(0,DATEDIF(MIN(A104,Setup!$B$5),Setup!$B$5,"m")))</f>
        <v/>
      </c>
      <c r="H104" s="9" t="n"/>
    </row>
    <row r="105">
      <c r="A105" s="9" t="n"/>
      <c r="B105" s="9" t="n"/>
      <c r="C105" s="7" t="n"/>
      <c r="D105" s="9" t="n"/>
      <c r="E105" s="9" t="n"/>
      <c r="F105" s="9" t="n"/>
      <c r="G105" s="18">
        <f>IF(OR(A105="",NOT(ISNUMBER(A105)),Setup!$B$5=""),"",MAX(0,DATEDIF(MIN(A105,Setup!$B$5),Setup!$B$5,"m")))</f>
        <v/>
      </c>
      <c r="H105" s="9" t="n"/>
    </row>
    <row r="106">
      <c r="A106" s="9" t="n"/>
      <c r="B106" s="9" t="n"/>
      <c r="C106" s="7" t="n"/>
      <c r="D106" s="9" t="n"/>
      <c r="E106" s="9" t="n"/>
      <c r="F106" s="9" t="n"/>
      <c r="G106" s="18">
        <f>IF(OR(A106="",NOT(ISNUMBER(A106)),Setup!$B$5=""),"",MAX(0,DATEDIF(MIN(A106,Setup!$B$5),Setup!$B$5,"m")))</f>
        <v/>
      </c>
      <c r="H106" s="9" t="n"/>
    </row>
    <row r="107">
      <c r="A107" s="9" t="n"/>
      <c r="B107" s="9" t="n"/>
      <c r="C107" s="7" t="n"/>
      <c r="D107" s="9" t="n"/>
      <c r="E107" s="9" t="n"/>
      <c r="F107" s="9" t="n"/>
      <c r="G107" s="18">
        <f>IF(OR(A107="",NOT(ISNUMBER(A107)),Setup!$B$5=""),"",MAX(0,DATEDIF(MIN(A107,Setup!$B$5),Setup!$B$5,"m")))</f>
        <v/>
      </c>
      <c r="H107" s="9" t="n"/>
    </row>
    <row r="108">
      <c r="A108" s="9" t="n"/>
      <c r="B108" s="9" t="n"/>
      <c r="C108" s="7" t="n"/>
      <c r="D108" s="9" t="n"/>
      <c r="E108" s="9" t="n"/>
      <c r="F108" s="9" t="n"/>
      <c r="G108" s="18">
        <f>IF(OR(A108="",NOT(ISNUMBER(A108)),Setup!$B$5=""),"",MAX(0,DATEDIF(MIN(A108,Setup!$B$5),Setup!$B$5,"m")))</f>
        <v/>
      </c>
      <c r="H108" s="9" t="n"/>
    </row>
    <row r="109">
      <c r="A109" s="9" t="n"/>
      <c r="B109" s="9" t="n"/>
      <c r="C109" s="7" t="n"/>
      <c r="D109" s="9" t="n"/>
      <c r="E109" s="9" t="n"/>
      <c r="F109" s="9" t="n"/>
      <c r="G109" s="18">
        <f>IF(OR(A109="",NOT(ISNUMBER(A109)),Setup!$B$5=""),"",MAX(0,DATEDIF(MIN(A109,Setup!$B$5),Setup!$B$5,"m")))</f>
        <v/>
      </c>
      <c r="H109" s="9" t="n"/>
    </row>
    <row r="110">
      <c r="A110" s="9" t="n"/>
      <c r="B110" s="9" t="n"/>
      <c r="C110" s="7" t="n"/>
      <c r="D110" s="9" t="n"/>
      <c r="E110" s="9" t="n"/>
      <c r="F110" s="9" t="n"/>
      <c r="G110" s="18">
        <f>IF(OR(A110="",NOT(ISNUMBER(A110)),Setup!$B$5=""),"",MAX(0,DATEDIF(MIN(A110,Setup!$B$5),Setup!$B$5,"m")))</f>
        <v/>
      </c>
      <c r="H110" s="9" t="n"/>
    </row>
    <row r="111">
      <c r="A111" s="9" t="n"/>
      <c r="B111" s="9" t="n"/>
      <c r="C111" s="7" t="n"/>
      <c r="D111" s="9" t="n"/>
      <c r="E111" s="9" t="n"/>
      <c r="F111" s="9" t="n"/>
      <c r="G111" s="18">
        <f>IF(OR(A111="",NOT(ISNUMBER(A111)),Setup!$B$5=""),"",MAX(0,DATEDIF(MIN(A111,Setup!$B$5),Setup!$B$5,"m")))</f>
        <v/>
      </c>
      <c r="H111" s="9" t="n"/>
    </row>
    <row r="112">
      <c r="A112" s="9" t="n"/>
      <c r="B112" s="9" t="n"/>
      <c r="C112" s="7" t="n"/>
      <c r="D112" s="9" t="n"/>
      <c r="E112" s="9" t="n"/>
      <c r="F112" s="9" t="n"/>
      <c r="G112" s="18">
        <f>IF(OR(A112="",NOT(ISNUMBER(A112)),Setup!$B$5=""),"",MAX(0,DATEDIF(MIN(A112,Setup!$B$5),Setup!$B$5,"m")))</f>
        <v/>
      </c>
      <c r="H112" s="9" t="n"/>
    </row>
    <row r="113">
      <c r="A113" s="9" t="n"/>
      <c r="B113" s="9" t="n"/>
      <c r="C113" s="7" t="n"/>
      <c r="D113" s="9" t="n"/>
      <c r="E113" s="9" t="n"/>
      <c r="F113" s="9" t="n"/>
      <c r="G113" s="18">
        <f>IF(OR(A113="",NOT(ISNUMBER(A113)),Setup!$B$5=""),"",MAX(0,DATEDIF(MIN(A113,Setup!$B$5),Setup!$B$5,"m")))</f>
        <v/>
      </c>
      <c r="H113" s="9" t="n"/>
    </row>
    <row r="114">
      <c r="A114" s="9" t="n"/>
      <c r="B114" s="9" t="n"/>
      <c r="C114" s="7" t="n"/>
      <c r="D114" s="9" t="n"/>
      <c r="E114" s="9" t="n"/>
      <c r="F114" s="9" t="n"/>
      <c r="G114" s="18">
        <f>IF(OR(A114="",NOT(ISNUMBER(A114)),Setup!$B$5=""),"",MAX(0,DATEDIF(MIN(A114,Setup!$B$5),Setup!$B$5,"m")))</f>
        <v/>
      </c>
      <c r="H114" s="9" t="n"/>
    </row>
    <row r="115">
      <c r="A115" s="9" t="n"/>
      <c r="B115" s="9" t="n"/>
      <c r="C115" s="7" t="n"/>
      <c r="D115" s="9" t="n"/>
      <c r="E115" s="9" t="n"/>
      <c r="F115" s="9" t="n"/>
      <c r="G115" s="18">
        <f>IF(OR(A115="",NOT(ISNUMBER(A115)),Setup!$B$5=""),"",MAX(0,DATEDIF(MIN(A115,Setup!$B$5),Setup!$B$5,"m")))</f>
        <v/>
      </c>
      <c r="H115" s="9" t="n"/>
    </row>
    <row r="116">
      <c r="A116" s="9" t="n"/>
      <c r="B116" s="9" t="n"/>
      <c r="C116" s="7" t="n"/>
      <c r="D116" s="9" t="n"/>
      <c r="E116" s="9" t="n"/>
      <c r="F116" s="9" t="n"/>
      <c r="G116" s="18">
        <f>IF(OR(A116="",NOT(ISNUMBER(A116)),Setup!$B$5=""),"",MAX(0,DATEDIF(MIN(A116,Setup!$B$5),Setup!$B$5,"m")))</f>
        <v/>
      </c>
      <c r="H116" s="9" t="n"/>
    </row>
    <row r="117">
      <c r="A117" s="9" t="n"/>
      <c r="B117" s="9" t="n"/>
      <c r="C117" s="7" t="n"/>
      <c r="D117" s="9" t="n"/>
      <c r="E117" s="9" t="n"/>
      <c r="F117" s="9" t="n"/>
      <c r="G117" s="18">
        <f>IF(OR(A117="",NOT(ISNUMBER(A117)),Setup!$B$5=""),"",MAX(0,DATEDIF(MIN(A117,Setup!$B$5),Setup!$B$5,"m")))</f>
        <v/>
      </c>
      <c r="H117" s="9" t="n"/>
    </row>
    <row r="118">
      <c r="A118" s="9" t="n"/>
      <c r="B118" s="9" t="n"/>
      <c r="C118" s="7" t="n"/>
      <c r="D118" s="9" t="n"/>
      <c r="E118" s="9" t="n"/>
      <c r="F118" s="9" t="n"/>
      <c r="G118" s="18">
        <f>IF(OR(A118="",NOT(ISNUMBER(A118)),Setup!$B$5=""),"",MAX(0,DATEDIF(MIN(A118,Setup!$B$5),Setup!$B$5,"m")))</f>
        <v/>
      </c>
      <c r="H118" s="9" t="n"/>
    </row>
    <row r="119">
      <c r="A119" s="9" t="n"/>
      <c r="B119" s="9" t="n"/>
      <c r="C119" s="7" t="n"/>
      <c r="D119" s="9" t="n"/>
      <c r="E119" s="9" t="n"/>
      <c r="F119" s="9" t="n"/>
      <c r="G119" s="18">
        <f>IF(OR(A119="",NOT(ISNUMBER(A119)),Setup!$B$5=""),"",MAX(0,DATEDIF(MIN(A119,Setup!$B$5),Setup!$B$5,"m")))</f>
        <v/>
      </c>
      <c r="H119" s="9" t="n"/>
    </row>
    <row r="120">
      <c r="A120" s="9" t="n"/>
      <c r="B120" s="9" t="n"/>
      <c r="C120" s="7" t="n"/>
      <c r="D120" s="9" t="n"/>
      <c r="E120" s="9" t="n"/>
      <c r="F120" s="9" t="n"/>
      <c r="G120" s="18">
        <f>IF(OR(A120="",NOT(ISNUMBER(A120)),Setup!$B$5=""),"",MAX(0,DATEDIF(MIN(A120,Setup!$B$5),Setup!$B$5,"m")))</f>
        <v/>
      </c>
      <c r="H120" s="9" t="n"/>
    </row>
    <row r="121">
      <c r="A121" s="9" t="n"/>
      <c r="B121" s="9" t="n"/>
      <c r="C121" s="7" t="n"/>
      <c r="D121" s="9" t="n"/>
      <c r="E121" s="9" t="n"/>
      <c r="F121" s="9" t="n"/>
      <c r="G121" s="18">
        <f>IF(OR(A121="",NOT(ISNUMBER(A121)),Setup!$B$5=""),"",MAX(0,DATEDIF(MIN(A121,Setup!$B$5),Setup!$B$5,"m")))</f>
        <v/>
      </c>
      <c r="H121" s="9" t="n"/>
    </row>
    <row r="122">
      <c r="A122" s="9" t="n"/>
      <c r="B122" s="9" t="n"/>
      <c r="C122" s="7" t="n"/>
      <c r="D122" s="9" t="n"/>
      <c r="E122" s="9" t="n"/>
      <c r="F122" s="9" t="n"/>
      <c r="G122" s="18">
        <f>IF(OR(A122="",NOT(ISNUMBER(A122)),Setup!$B$5=""),"",MAX(0,DATEDIF(MIN(A122,Setup!$B$5),Setup!$B$5,"m")))</f>
        <v/>
      </c>
      <c r="H122" s="9" t="n"/>
    </row>
    <row r="123">
      <c r="A123" s="9" t="n"/>
      <c r="B123" s="9" t="n"/>
      <c r="C123" s="7" t="n"/>
      <c r="D123" s="9" t="n"/>
      <c r="E123" s="9" t="n"/>
      <c r="F123" s="9" t="n"/>
      <c r="G123" s="18">
        <f>IF(OR(A123="",NOT(ISNUMBER(A123)),Setup!$B$5=""),"",MAX(0,DATEDIF(MIN(A123,Setup!$B$5),Setup!$B$5,"m")))</f>
        <v/>
      </c>
      <c r="H123" s="9" t="n"/>
    </row>
    <row r="124">
      <c r="A124" s="9" t="n"/>
      <c r="B124" s="9" t="n"/>
      <c r="C124" s="7" t="n"/>
      <c r="D124" s="9" t="n"/>
      <c r="E124" s="9" t="n"/>
      <c r="F124" s="9" t="n"/>
      <c r="G124" s="18">
        <f>IF(OR(A124="",NOT(ISNUMBER(A124)),Setup!$B$5=""),"",MAX(0,DATEDIF(MIN(A124,Setup!$B$5),Setup!$B$5,"m")))</f>
        <v/>
      </c>
      <c r="H124" s="9" t="n"/>
    </row>
    <row r="125">
      <c r="A125" s="9" t="n"/>
      <c r="B125" s="9" t="n"/>
      <c r="C125" s="7" t="n"/>
      <c r="D125" s="9" t="n"/>
      <c r="E125" s="9" t="n"/>
      <c r="F125" s="9" t="n"/>
      <c r="G125" s="18">
        <f>IF(OR(A125="",NOT(ISNUMBER(A125)),Setup!$B$5=""),"",MAX(0,DATEDIF(MIN(A125,Setup!$B$5),Setup!$B$5,"m")))</f>
        <v/>
      </c>
      <c r="H125" s="9" t="n"/>
    </row>
    <row r="126">
      <c r="A126" s="9" t="n"/>
      <c r="B126" s="9" t="n"/>
      <c r="C126" s="7" t="n"/>
      <c r="D126" s="9" t="n"/>
      <c r="E126" s="9" t="n"/>
      <c r="F126" s="9" t="n"/>
      <c r="G126" s="18">
        <f>IF(OR(A126="",NOT(ISNUMBER(A126)),Setup!$B$5=""),"",MAX(0,DATEDIF(MIN(A126,Setup!$B$5),Setup!$B$5,"m")))</f>
        <v/>
      </c>
      <c r="H126" s="9" t="n"/>
    </row>
    <row r="127">
      <c r="A127" s="9" t="n"/>
      <c r="B127" s="9" t="n"/>
      <c r="C127" s="7" t="n"/>
      <c r="D127" s="9" t="n"/>
      <c r="E127" s="9" t="n"/>
      <c r="F127" s="9" t="n"/>
      <c r="G127" s="18">
        <f>IF(OR(A127="",NOT(ISNUMBER(A127)),Setup!$B$5=""),"",MAX(0,DATEDIF(MIN(A127,Setup!$B$5),Setup!$B$5,"m")))</f>
        <v/>
      </c>
      <c r="H127" s="9" t="n"/>
    </row>
    <row r="128">
      <c r="A128" s="9" t="n"/>
      <c r="B128" s="9" t="n"/>
      <c r="C128" s="7" t="n"/>
      <c r="D128" s="9" t="n"/>
      <c r="E128" s="9" t="n"/>
      <c r="F128" s="9" t="n"/>
      <c r="G128" s="18">
        <f>IF(OR(A128="",NOT(ISNUMBER(A128)),Setup!$B$5=""),"",MAX(0,DATEDIF(MIN(A128,Setup!$B$5),Setup!$B$5,"m")))</f>
        <v/>
      </c>
      <c r="H128" s="9" t="n"/>
    </row>
    <row r="129">
      <c r="A129" s="9" t="n"/>
      <c r="B129" s="9" t="n"/>
      <c r="C129" s="7" t="n"/>
      <c r="D129" s="9" t="n"/>
      <c r="E129" s="9" t="n"/>
      <c r="F129" s="9" t="n"/>
      <c r="G129" s="18">
        <f>IF(OR(A129="",NOT(ISNUMBER(A129)),Setup!$B$5=""),"",MAX(0,DATEDIF(MIN(A129,Setup!$B$5),Setup!$B$5,"m")))</f>
        <v/>
      </c>
      <c r="H129" s="9" t="n"/>
    </row>
    <row r="130">
      <c r="A130" s="9" t="n"/>
      <c r="B130" s="9" t="n"/>
      <c r="C130" s="7" t="n"/>
      <c r="D130" s="9" t="n"/>
      <c r="E130" s="9" t="n"/>
      <c r="F130" s="9" t="n"/>
      <c r="G130" s="18">
        <f>IF(OR(A130="",NOT(ISNUMBER(A130)),Setup!$B$5=""),"",MAX(0,DATEDIF(MIN(A130,Setup!$B$5),Setup!$B$5,"m")))</f>
        <v/>
      </c>
      <c r="H130" s="9" t="n"/>
    </row>
    <row r="131">
      <c r="A131" s="9" t="n"/>
      <c r="B131" s="9" t="n"/>
      <c r="C131" s="7" t="n"/>
      <c r="D131" s="9" t="n"/>
      <c r="E131" s="9" t="n"/>
      <c r="F131" s="9" t="n"/>
      <c r="G131" s="18">
        <f>IF(OR(A131="",NOT(ISNUMBER(A131)),Setup!$B$5=""),"",MAX(0,DATEDIF(MIN(A131,Setup!$B$5),Setup!$B$5,"m")))</f>
        <v/>
      </c>
      <c r="H131" s="9" t="n"/>
    </row>
    <row r="132">
      <c r="A132" s="9" t="n"/>
      <c r="B132" s="9" t="n"/>
      <c r="C132" s="7" t="n"/>
      <c r="D132" s="9" t="n"/>
      <c r="E132" s="9" t="n"/>
      <c r="F132" s="9" t="n"/>
      <c r="G132" s="18">
        <f>IF(OR(A132="",NOT(ISNUMBER(A132)),Setup!$B$5=""),"",MAX(0,DATEDIF(MIN(A132,Setup!$B$5),Setup!$B$5,"m")))</f>
        <v/>
      </c>
      <c r="H132" s="9" t="n"/>
    </row>
    <row r="133">
      <c r="A133" s="9" t="n"/>
      <c r="B133" s="9" t="n"/>
      <c r="C133" s="7" t="n"/>
      <c r="D133" s="9" t="n"/>
      <c r="E133" s="9" t="n"/>
      <c r="F133" s="9" t="n"/>
      <c r="G133" s="18">
        <f>IF(OR(A133="",NOT(ISNUMBER(A133)),Setup!$B$5=""),"",MAX(0,DATEDIF(MIN(A133,Setup!$B$5),Setup!$B$5,"m")))</f>
        <v/>
      </c>
      <c r="H133" s="9" t="n"/>
    </row>
    <row r="134">
      <c r="A134" s="9" t="n"/>
      <c r="B134" s="9" t="n"/>
      <c r="C134" s="7" t="n"/>
      <c r="D134" s="9" t="n"/>
      <c r="E134" s="9" t="n"/>
      <c r="F134" s="9" t="n"/>
      <c r="G134" s="18">
        <f>IF(OR(A134="",NOT(ISNUMBER(A134)),Setup!$B$5=""),"",MAX(0,DATEDIF(MIN(A134,Setup!$B$5),Setup!$B$5,"m")))</f>
        <v/>
      </c>
      <c r="H134" s="9" t="n"/>
    </row>
    <row r="135">
      <c r="A135" s="9" t="n"/>
      <c r="B135" s="9" t="n"/>
      <c r="C135" s="7" t="n"/>
      <c r="D135" s="9" t="n"/>
      <c r="E135" s="9" t="n"/>
      <c r="F135" s="9" t="n"/>
      <c r="G135" s="18">
        <f>IF(OR(A135="",NOT(ISNUMBER(A135)),Setup!$B$5=""),"",MAX(0,DATEDIF(MIN(A135,Setup!$B$5),Setup!$B$5,"m")))</f>
        <v/>
      </c>
      <c r="H135" s="9" t="n"/>
    </row>
    <row r="136">
      <c r="A136" s="9" t="n"/>
      <c r="B136" s="9" t="n"/>
      <c r="C136" s="7" t="n"/>
      <c r="D136" s="9" t="n"/>
      <c r="E136" s="9" t="n"/>
      <c r="F136" s="9" t="n"/>
      <c r="G136" s="18">
        <f>IF(OR(A136="",NOT(ISNUMBER(A136)),Setup!$B$5=""),"",MAX(0,DATEDIF(MIN(A136,Setup!$B$5),Setup!$B$5,"m")))</f>
        <v/>
      </c>
      <c r="H136" s="9" t="n"/>
    </row>
    <row r="137">
      <c r="A137" s="9" t="n"/>
      <c r="B137" s="9" t="n"/>
      <c r="C137" s="7" t="n"/>
      <c r="D137" s="9" t="n"/>
      <c r="E137" s="9" t="n"/>
      <c r="F137" s="9" t="n"/>
      <c r="G137" s="18">
        <f>IF(OR(A137="",NOT(ISNUMBER(A137)),Setup!$B$5=""),"",MAX(0,DATEDIF(MIN(A137,Setup!$B$5),Setup!$B$5,"m")))</f>
        <v/>
      </c>
      <c r="H137" s="9" t="n"/>
    </row>
    <row r="138">
      <c r="A138" s="9" t="n"/>
      <c r="B138" s="9" t="n"/>
      <c r="C138" s="7" t="n"/>
      <c r="D138" s="9" t="n"/>
      <c r="E138" s="9" t="n"/>
      <c r="F138" s="9" t="n"/>
      <c r="G138" s="18">
        <f>IF(OR(A138="",NOT(ISNUMBER(A138)),Setup!$B$5=""),"",MAX(0,DATEDIF(MIN(A138,Setup!$B$5),Setup!$B$5,"m")))</f>
        <v/>
      </c>
      <c r="H138" s="9" t="n"/>
    </row>
    <row r="139">
      <c r="A139" s="9" t="n"/>
      <c r="B139" s="9" t="n"/>
      <c r="C139" s="7" t="n"/>
      <c r="D139" s="9" t="n"/>
      <c r="E139" s="9" t="n"/>
      <c r="F139" s="9" t="n"/>
      <c r="G139" s="18">
        <f>IF(OR(A139="",NOT(ISNUMBER(A139)),Setup!$B$5=""),"",MAX(0,DATEDIF(MIN(A139,Setup!$B$5),Setup!$B$5,"m")))</f>
        <v/>
      </c>
      <c r="H139" s="9" t="n"/>
    </row>
    <row r="140">
      <c r="A140" s="9" t="n"/>
      <c r="B140" s="9" t="n"/>
      <c r="C140" s="7" t="n"/>
      <c r="D140" s="9" t="n"/>
      <c r="E140" s="9" t="n"/>
      <c r="F140" s="9" t="n"/>
      <c r="G140" s="18">
        <f>IF(OR(A140="",NOT(ISNUMBER(A140)),Setup!$B$5=""),"",MAX(0,DATEDIF(MIN(A140,Setup!$B$5),Setup!$B$5,"m")))</f>
        <v/>
      </c>
      <c r="H140" s="9" t="n"/>
    </row>
    <row r="141">
      <c r="A141" s="9" t="n"/>
      <c r="B141" s="9" t="n"/>
      <c r="C141" s="7" t="n"/>
      <c r="D141" s="9" t="n"/>
      <c r="E141" s="9" t="n"/>
      <c r="F141" s="9" t="n"/>
      <c r="G141" s="18">
        <f>IF(OR(A141="",NOT(ISNUMBER(A141)),Setup!$B$5=""),"",MAX(0,DATEDIF(MIN(A141,Setup!$B$5),Setup!$B$5,"m")))</f>
        <v/>
      </c>
      <c r="H141" s="9" t="n"/>
    </row>
    <row r="142">
      <c r="A142" s="9" t="n"/>
      <c r="B142" s="9" t="n"/>
      <c r="C142" s="7" t="n"/>
      <c r="D142" s="9" t="n"/>
      <c r="E142" s="9" t="n"/>
      <c r="F142" s="9" t="n"/>
      <c r="G142" s="18">
        <f>IF(OR(A142="",NOT(ISNUMBER(A142)),Setup!$B$5=""),"",MAX(0,DATEDIF(MIN(A142,Setup!$B$5),Setup!$B$5,"m")))</f>
        <v/>
      </c>
      <c r="H142" s="9" t="n"/>
    </row>
    <row r="143">
      <c r="A143" s="9" t="n"/>
      <c r="B143" s="9" t="n"/>
      <c r="C143" s="7" t="n"/>
      <c r="D143" s="9" t="n"/>
      <c r="E143" s="9" t="n"/>
      <c r="F143" s="9" t="n"/>
      <c r="G143" s="18">
        <f>IF(OR(A143="",NOT(ISNUMBER(A143)),Setup!$B$5=""),"",MAX(0,DATEDIF(MIN(A143,Setup!$B$5),Setup!$B$5,"m")))</f>
        <v/>
      </c>
      <c r="H143" s="9" t="n"/>
    </row>
    <row r="144">
      <c r="A144" s="9" t="n"/>
      <c r="B144" s="9" t="n"/>
      <c r="C144" s="7" t="n"/>
      <c r="D144" s="9" t="n"/>
      <c r="E144" s="9" t="n"/>
      <c r="F144" s="9" t="n"/>
      <c r="G144" s="18">
        <f>IF(OR(A144="",NOT(ISNUMBER(A144)),Setup!$B$5=""),"",MAX(0,DATEDIF(MIN(A144,Setup!$B$5),Setup!$B$5,"m")))</f>
        <v/>
      </c>
      <c r="H144" s="9" t="n"/>
    </row>
    <row r="145">
      <c r="A145" s="9" t="n"/>
      <c r="B145" s="9" t="n"/>
      <c r="C145" s="7" t="n"/>
      <c r="D145" s="9" t="n"/>
      <c r="E145" s="9" t="n"/>
      <c r="F145" s="9" t="n"/>
      <c r="G145" s="18">
        <f>IF(OR(A145="",NOT(ISNUMBER(A145)),Setup!$B$5=""),"",MAX(0,DATEDIF(MIN(A145,Setup!$B$5),Setup!$B$5,"m")))</f>
        <v/>
      </c>
      <c r="H145" s="9" t="n"/>
    </row>
    <row r="146">
      <c r="A146" s="9" t="n"/>
      <c r="B146" s="9" t="n"/>
      <c r="C146" s="7" t="n"/>
      <c r="D146" s="9" t="n"/>
      <c r="E146" s="9" t="n"/>
      <c r="F146" s="9" t="n"/>
      <c r="G146" s="18">
        <f>IF(OR(A146="",NOT(ISNUMBER(A146)),Setup!$B$5=""),"",MAX(0,DATEDIF(MIN(A146,Setup!$B$5),Setup!$B$5,"m")))</f>
        <v/>
      </c>
      <c r="H146" s="9" t="n"/>
    </row>
    <row r="147">
      <c r="A147" s="9" t="n"/>
      <c r="B147" s="9" t="n"/>
      <c r="C147" s="7" t="n"/>
      <c r="D147" s="9" t="n"/>
      <c r="E147" s="9" t="n"/>
      <c r="F147" s="9" t="n"/>
      <c r="G147" s="18">
        <f>IF(OR(A147="",NOT(ISNUMBER(A147)),Setup!$B$5=""),"",MAX(0,DATEDIF(MIN(A147,Setup!$B$5),Setup!$B$5,"m")))</f>
        <v/>
      </c>
      <c r="H147" s="9" t="n"/>
    </row>
    <row r="148">
      <c r="A148" s="9" t="n"/>
      <c r="B148" s="9" t="n"/>
      <c r="C148" s="7" t="n"/>
      <c r="D148" s="9" t="n"/>
      <c r="E148" s="9" t="n"/>
      <c r="F148" s="9" t="n"/>
      <c r="G148" s="18">
        <f>IF(OR(A148="",NOT(ISNUMBER(A148)),Setup!$B$5=""),"",MAX(0,DATEDIF(MIN(A148,Setup!$B$5),Setup!$B$5,"m")))</f>
        <v/>
      </c>
      <c r="H148" s="9" t="n"/>
    </row>
    <row r="149">
      <c r="A149" s="9" t="n"/>
      <c r="B149" s="9" t="n"/>
      <c r="C149" s="7" t="n"/>
      <c r="D149" s="9" t="n"/>
      <c r="E149" s="9" t="n"/>
      <c r="F149" s="9" t="n"/>
      <c r="G149" s="18">
        <f>IF(OR(A149="",NOT(ISNUMBER(A149)),Setup!$B$5=""),"",MAX(0,DATEDIF(MIN(A149,Setup!$B$5),Setup!$B$5,"m")))</f>
        <v/>
      </c>
      <c r="H149" s="9" t="n"/>
    </row>
    <row r="150">
      <c r="A150" s="9" t="n"/>
      <c r="B150" s="9" t="n"/>
      <c r="C150" s="7" t="n"/>
      <c r="D150" s="9" t="n"/>
      <c r="E150" s="9" t="n"/>
      <c r="F150" s="9" t="n"/>
      <c r="G150" s="18">
        <f>IF(OR(A150="",NOT(ISNUMBER(A150)),Setup!$B$5=""),"",MAX(0,DATEDIF(MIN(A150,Setup!$B$5),Setup!$B$5,"m")))</f>
        <v/>
      </c>
      <c r="H150" s="9" t="n"/>
    </row>
    <row r="151">
      <c r="A151" s="9" t="n"/>
      <c r="B151" s="9" t="n"/>
      <c r="C151" s="7" t="n"/>
      <c r="D151" s="9" t="n"/>
      <c r="E151" s="9" t="n"/>
      <c r="F151" s="9" t="n"/>
      <c r="G151" s="18">
        <f>IF(OR(A151="",NOT(ISNUMBER(A151)),Setup!$B$5=""),"",MAX(0,DATEDIF(MIN(A151,Setup!$B$5),Setup!$B$5,"m")))</f>
        <v/>
      </c>
      <c r="H151" s="9" t="n"/>
    </row>
    <row r="152">
      <c r="A152" s="9" t="n"/>
      <c r="B152" s="9" t="n"/>
      <c r="C152" s="7" t="n"/>
      <c r="D152" s="9" t="n"/>
      <c r="E152" s="9" t="n"/>
      <c r="F152" s="9" t="n"/>
      <c r="G152" s="18">
        <f>IF(OR(A152="",NOT(ISNUMBER(A152)),Setup!$B$5=""),"",MAX(0,DATEDIF(MIN(A152,Setup!$B$5),Setup!$B$5,"m")))</f>
        <v/>
      </c>
      <c r="H152" s="9" t="n"/>
    </row>
    <row r="153">
      <c r="A153" s="9" t="n"/>
      <c r="B153" s="9" t="n"/>
      <c r="C153" s="7" t="n"/>
      <c r="D153" s="9" t="n"/>
      <c r="E153" s="9" t="n"/>
      <c r="F153" s="9" t="n"/>
      <c r="G153" s="18">
        <f>IF(OR(A153="",NOT(ISNUMBER(A153)),Setup!$B$5=""),"",MAX(0,DATEDIF(MIN(A153,Setup!$B$5),Setup!$B$5,"m")))</f>
        <v/>
      </c>
      <c r="H153" s="9" t="n"/>
    </row>
    <row r="154">
      <c r="A154" s="9" t="n"/>
      <c r="B154" s="9" t="n"/>
      <c r="C154" s="7" t="n"/>
      <c r="D154" s="9" t="n"/>
      <c r="E154" s="9" t="n"/>
      <c r="F154" s="9" t="n"/>
      <c r="G154" s="18">
        <f>IF(OR(A154="",NOT(ISNUMBER(A154)),Setup!$B$5=""),"",MAX(0,DATEDIF(MIN(A154,Setup!$B$5),Setup!$B$5,"m")))</f>
        <v/>
      </c>
      <c r="H154" s="9" t="n"/>
    </row>
    <row r="155">
      <c r="A155" s="9" t="n"/>
      <c r="B155" s="9" t="n"/>
      <c r="C155" s="7" t="n"/>
      <c r="D155" s="9" t="n"/>
      <c r="E155" s="9" t="n"/>
      <c r="F155" s="9" t="n"/>
      <c r="G155" s="18">
        <f>IF(OR(A155="",NOT(ISNUMBER(A155)),Setup!$B$5=""),"",MAX(0,DATEDIF(MIN(A155,Setup!$B$5),Setup!$B$5,"m")))</f>
        <v/>
      </c>
      <c r="H155" s="9" t="n"/>
    </row>
    <row r="156">
      <c r="A156" s="9" t="n"/>
      <c r="B156" s="9" t="n"/>
      <c r="C156" s="7" t="n"/>
      <c r="D156" s="9" t="n"/>
      <c r="E156" s="9" t="n"/>
      <c r="F156" s="9" t="n"/>
      <c r="G156" s="18">
        <f>IF(OR(A156="",NOT(ISNUMBER(A156)),Setup!$B$5=""),"",MAX(0,DATEDIF(MIN(A156,Setup!$B$5),Setup!$B$5,"m")))</f>
        <v/>
      </c>
      <c r="H156" s="9" t="n"/>
    </row>
    <row r="157">
      <c r="A157" s="9" t="n"/>
      <c r="B157" s="9" t="n"/>
      <c r="C157" s="7" t="n"/>
      <c r="D157" s="9" t="n"/>
      <c r="E157" s="9" t="n"/>
      <c r="F157" s="9" t="n"/>
      <c r="G157" s="18">
        <f>IF(OR(A157="",NOT(ISNUMBER(A157)),Setup!$B$5=""),"",MAX(0,DATEDIF(MIN(A157,Setup!$B$5),Setup!$B$5,"m")))</f>
        <v/>
      </c>
      <c r="H157" s="9" t="n"/>
    </row>
    <row r="158">
      <c r="A158" s="9" t="n"/>
      <c r="B158" s="9" t="n"/>
      <c r="C158" s="7" t="n"/>
      <c r="D158" s="9" t="n"/>
      <c r="E158" s="9" t="n"/>
      <c r="F158" s="9" t="n"/>
      <c r="G158" s="18">
        <f>IF(OR(A158="",NOT(ISNUMBER(A158)),Setup!$B$5=""),"",MAX(0,DATEDIF(MIN(A158,Setup!$B$5),Setup!$B$5,"m")))</f>
        <v/>
      </c>
      <c r="H158" s="9" t="n"/>
    </row>
    <row r="159">
      <c r="A159" s="9" t="n"/>
      <c r="B159" s="9" t="n"/>
      <c r="C159" s="7" t="n"/>
      <c r="D159" s="9" t="n"/>
      <c r="E159" s="9" t="n"/>
      <c r="F159" s="9" t="n"/>
      <c r="G159" s="18">
        <f>IF(OR(A159="",NOT(ISNUMBER(A159)),Setup!$B$5=""),"",MAX(0,DATEDIF(MIN(A159,Setup!$B$5),Setup!$B$5,"m")))</f>
        <v/>
      </c>
      <c r="H159" s="9" t="n"/>
    </row>
    <row r="160">
      <c r="A160" s="9" t="n"/>
      <c r="B160" s="9" t="n"/>
      <c r="C160" s="7" t="n"/>
      <c r="D160" s="9" t="n"/>
      <c r="E160" s="9" t="n"/>
      <c r="F160" s="9" t="n"/>
      <c r="G160" s="18">
        <f>IF(OR(A160="",NOT(ISNUMBER(A160)),Setup!$B$5=""),"",MAX(0,DATEDIF(MIN(A160,Setup!$B$5),Setup!$B$5,"m")))</f>
        <v/>
      </c>
      <c r="H160" s="9" t="n"/>
    </row>
    <row r="161">
      <c r="A161" s="9" t="n"/>
      <c r="B161" s="9" t="n"/>
      <c r="C161" s="7" t="n"/>
      <c r="D161" s="9" t="n"/>
      <c r="E161" s="9" t="n"/>
      <c r="F161" s="9" t="n"/>
      <c r="G161" s="18">
        <f>IF(OR(A161="",NOT(ISNUMBER(A161)),Setup!$B$5=""),"",MAX(0,DATEDIF(MIN(A161,Setup!$B$5),Setup!$B$5,"m")))</f>
        <v/>
      </c>
      <c r="H161" s="9" t="n"/>
    </row>
    <row r="162">
      <c r="A162" s="9" t="n"/>
      <c r="B162" s="9" t="n"/>
      <c r="C162" s="7" t="n"/>
      <c r="D162" s="9" t="n"/>
      <c r="E162" s="9" t="n"/>
      <c r="F162" s="9" t="n"/>
      <c r="G162" s="18">
        <f>IF(OR(A162="",NOT(ISNUMBER(A162)),Setup!$B$5=""),"",MAX(0,DATEDIF(MIN(A162,Setup!$B$5),Setup!$B$5,"m")))</f>
        <v/>
      </c>
      <c r="H162" s="9" t="n"/>
    </row>
    <row r="163">
      <c r="A163" s="9" t="n"/>
      <c r="B163" s="9" t="n"/>
      <c r="C163" s="7" t="n"/>
      <c r="D163" s="9" t="n"/>
      <c r="E163" s="9" t="n"/>
      <c r="F163" s="9" t="n"/>
      <c r="G163" s="18">
        <f>IF(OR(A163="",NOT(ISNUMBER(A163)),Setup!$B$5=""),"",MAX(0,DATEDIF(MIN(A163,Setup!$B$5),Setup!$B$5,"m")))</f>
        <v/>
      </c>
      <c r="H163" s="9" t="n"/>
    </row>
    <row r="164">
      <c r="A164" s="9" t="n"/>
      <c r="B164" s="9" t="n"/>
      <c r="C164" s="7" t="n"/>
      <c r="D164" s="9" t="n"/>
      <c r="E164" s="9" t="n"/>
      <c r="F164" s="9" t="n"/>
      <c r="G164" s="18">
        <f>IF(OR(A164="",NOT(ISNUMBER(A164)),Setup!$B$5=""),"",MAX(0,DATEDIF(MIN(A164,Setup!$B$5),Setup!$B$5,"m")))</f>
        <v/>
      </c>
      <c r="H164" s="9" t="n"/>
    </row>
    <row r="165">
      <c r="A165" s="9" t="n"/>
      <c r="B165" s="9" t="n"/>
      <c r="C165" s="7" t="n"/>
      <c r="D165" s="9" t="n"/>
      <c r="E165" s="9" t="n"/>
      <c r="F165" s="9" t="n"/>
      <c r="G165" s="18">
        <f>IF(OR(A165="",NOT(ISNUMBER(A165)),Setup!$B$5=""),"",MAX(0,DATEDIF(MIN(A165,Setup!$B$5),Setup!$B$5,"m")))</f>
        <v/>
      </c>
      <c r="H165" s="9" t="n"/>
    </row>
    <row r="166">
      <c r="A166" s="9" t="n"/>
      <c r="B166" s="9" t="n"/>
      <c r="C166" s="7" t="n"/>
      <c r="D166" s="9" t="n"/>
      <c r="E166" s="9" t="n"/>
      <c r="F166" s="9" t="n"/>
      <c r="G166" s="18">
        <f>IF(OR(A166="",NOT(ISNUMBER(A166)),Setup!$B$5=""),"",MAX(0,DATEDIF(MIN(A166,Setup!$B$5),Setup!$B$5,"m")))</f>
        <v/>
      </c>
      <c r="H166" s="9" t="n"/>
    </row>
    <row r="167">
      <c r="A167" s="9" t="n"/>
      <c r="B167" s="9" t="n"/>
      <c r="C167" s="7" t="n"/>
      <c r="D167" s="9" t="n"/>
      <c r="E167" s="9" t="n"/>
      <c r="F167" s="9" t="n"/>
      <c r="G167" s="18">
        <f>IF(OR(A167="",NOT(ISNUMBER(A167)),Setup!$B$5=""),"",MAX(0,DATEDIF(MIN(A167,Setup!$B$5),Setup!$B$5,"m")))</f>
        <v/>
      </c>
      <c r="H167" s="9" t="n"/>
    </row>
    <row r="168">
      <c r="A168" s="9" t="n"/>
      <c r="B168" s="9" t="n"/>
      <c r="C168" s="7" t="n"/>
      <c r="D168" s="9" t="n"/>
      <c r="E168" s="9" t="n"/>
      <c r="F168" s="9" t="n"/>
      <c r="G168" s="18">
        <f>IF(OR(A168="",NOT(ISNUMBER(A168)),Setup!$B$5=""),"",MAX(0,DATEDIF(MIN(A168,Setup!$B$5),Setup!$B$5,"m")))</f>
        <v/>
      </c>
      <c r="H168" s="9" t="n"/>
    </row>
    <row r="169">
      <c r="A169" s="9" t="n"/>
      <c r="B169" s="9" t="n"/>
      <c r="C169" s="7" t="n"/>
      <c r="D169" s="9" t="n"/>
      <c r="E169" s="9" t="n"/>
      <c r="F169" s="9" t="n"/>
      <c r="G169" s="18">
        <f>IF(OR(A169="",NOT(ISNUMBER(A169)),Setup!$B$5=""),"",MAX(0,DATEDIF(MIN(A169,Setup!$B$5),Setup!$B$5,"m")))</f>
        <v/>
      </c>
      <c r="H169" s="9" t="n"/>
    </row>
    <row r="170">
      <c r="A170" s="9" t="n"/>
      <c r="B170" s="9" t="n"/>
      <c r="C170" s="7" t="n"/>
      <c r="D170" s="9" t="n"/>
      <c r="E170" s="9" t="n"/>
      <c r="F170" s="9" t="n"/>
      <c r="G170" s="18">
        <f>IF(OR(A170="",NOT(ISNUMBER(A170)),Setup!$B$5=""),"",MAX(0,DATEDIF(MIN(A170,Setup!$B$5),Setup!$B$5,"m")))</f>
        <v/>
      </c>
      <c r="H170" s="9" t="n"/>
    </row>
    <row r="171">
      <c r="A171" s="9" t="n"/>
      <c r="B171" s="9" t="n"/>
      <c r="C171" s="7" t="n"/>
      <c r="D171" s="9" t="n"/>
      <c r="E171" s="9" t="n"/>
      <c r="F171" s="9" t="n"/>
      <c r="G171" s="18">
        <f>IF(OR(A171="",NOT(ISNUMBER(A171)),Setup!$B$5=""),"",MAX(0,DATEDIF(MIN(A171,Setup!$B$5),Setup!$B$5,"m")))</f>
        <v/>
      </c>
      <c r="H171" s="9" t="n"/>
    </row>
    <row r="172">
      <c r="A172" s="9" t="n"/>
      <c r="B172" s="9" t="n"/>
      <c r="C172" s="7" t="n"/>
      <c r="D172" s="9" t="n"/>
      <c r="E172" s="9" t="n"/>
      <c r="F172" s="9" t="n"/>
      <c r="G172" s="18">
        <f>IF(OR(A172="",NOT(ISNUMBER(A172)),Setup!$B$5=""),"",MAX(0,DATEDIF(MIN(A172,Setup!$B$5),Setup!$B$5,"m")))</f>
        <v/>
      </c>
      <c r="H172" s="9" t="n"/>
    </row>
    <row r="173">
      <c r="A173" s="9" t="n"/>
      <c r="B173" s="9" t="n"/>
      <c r="C173" s="7" t="n"/>
      <c r="D173" s="9" t="n"/>
      <c r="E173" s="9" t="n"/>
      <c r="F173" s="9" t="n"/>
      <c r="G173" s="18">
        <f>IF(OR(A173="",NOT(ISNUMBER(A173)),Setup!$B$5=""),"",MAX(0,DATEDIF(MIN(A173,Setup!$B$5),Setup!$B$5,"m")))</f>
        <v/>
      </c>
      <c r="H173" s="9" t="n"/>
    </row>
    <row r="174">
      <c r="A174" s="9" t="n"/>
      <c r="B174" s="9" t="n"/>
      <c r="C174" s="7" t="n"/>
      <c r="D174" s="9" t="n"/>
      <c r="E174" s="9" t="n"/>
      <c r="F174" s="9" t="n"/>
      <c r="G174" s="18">
        <f>IF(OR(A174="",NOT(ISNUMBER(A174)),Setup!$B$5=""),"",MAX(0,DATEDIF(MIN(A174,Setup!$B$5),Setup!$B$5,"m")))</f>
        <v/>
      </c>
      <c r="H174" s="9" t="n"/>
    </row>
    <row r="175">
      <c r="A175" s="9" t="n"/>
      <c r="B175" s="9" t="n"/>
      <c r="C175" s="7" t="n"/>
      <c r="D175" s="9" t="n"/>
      <c r="E175" s="9" t="n"/>
      <c r="F175" s="9" t="n"/>
      <c r="G175" s="18">
        <f>IF(OR(A175="",NOT(ISNUMBER(A175)),Setup!$B$5=""),"",MAX(0,DATEDIF(MIN(A175,Setup!$B$5),Setup!$B$5,"m")))</f>
        <v/>
      </c>
      <c r="H175" s="9" t="n"/>
    </row>
    <row r="176">
      <c r="A176" s="9" t="n"/>
      <c r="B176" s="9" t="n"/>
      <c r="C176" s="7" t="n"/>
      <c r="D176" s="9" t="n"/>
      <c r="E176" s="9" t="n"/>
      <c r="F176" s="9" t="n"/>
      <c r="G176" s="18">
        <f>IF(OR(A176="",NOT(ISNUMBER(A176)),Setup!$B$5=""),"",MAX(0,DATEDIF(MIN(A176,Setup!$B$5),Setup!$B$5,"m")))</f>
        <v/>
      </c>
      <c r="H176" s="9" t="n"/>
    </row>
    <row r="177">
      <c r="A177" s="9" t="n"/>
      <c r="B177" s="9" t="n"/>
      <c r="C177" s="7" t="n"/>
      <c r="D177" s="9" t="n"/>
      <c r="E177" s="9" t="n"/>
      <c r="F177" s="9" t="n"/>
      <c r="G177" s="18">
        <f>IF(OR(A177="",NOT(ISNUMBER(A177)),Setup!$B$5=""),"",MAX(0,DATEDIF(MIN(A177,Setup!$B$5),Setup!$B$5,"m")))</f>
        <v/>
      </c>
      <c r="H177" s="9" t="n"/>
    </row>
    <row r="178">
      <c r="A178" s="9" t="n"/>
      <c r="B178" s="9" t="n"/>
      <c r="C178" s="7" t="n"/>
      <c r="D178" s="9" t="n"/>
      <c r="E178" s="9" t="n"/>
      <c r="F178" s="9" t="n"/>
      <c r="G178" s="18">
        <f>IF(OR(A178="",NOT(ISNUMBER(A178)),Setup!$B$5=""),"",MAX(0,DATEDIF(MIN(A178,Setup!$B$5),Setup!$B$5,"m")))</f>
        <v/>
      </c>
      <c r="H178" s="9" t="n"/>
    </row>
    <row r="179">
      <c r="A179" s="9" t="n"/>
      <c r="B179" s="9" t="n"/>
      <c r="C179" s="7" t="n"/>
      <c r="D179" s="9" t="n"/>
      <c r="E179" s="9" t="n"/>
      <c r="F179" s="9" t="n"/>
      <c r="G179" s="18">
        <f>IF(OR(A179="",NOT(ISNUMBER(A179)),Setup!$B$5=""),"",MAX(0,DATEDIF(MIN(A179,Setup!$B$5),Setup!$B$5,"m")))</f>
        <v/>
      </c>
      <c r="H179" s="9" t="n"/>
    </row>
    <row r="180">
      <c r="A180" s="9" t="n"/>
      <c r="B180" s="9" t="n"/>
      <c r="C180" s="7" t="n"/>
      <c r="D180" s="9" t="n"/>
      <c r="E180" s="9" t="n"/>
      <c r="F180" s="9" t="n"/>
      <c r="G180" s="18">
        <f>IF(OR(A180="",NOT(ISNUMBER(A180)),Setup!$B$5=""),"",MAX(0,DATEDIF(MIN(A180,Setup!$B$5),Setup!$B$5,"m")))</f>
        <v/>
      </c>
      <c r="H180" s="9" t="n"/>
    </row>
    <row r="181">
      <c r="A181" s="9" t="n"/>
      <c r="B181" s="9" t="n"/>
      <c r="C181" s="7" t="n"/>
      <c r="D181" s="9" t="n"/>
      <c r="E181" s="9" t="n"/>
      <c r="F181" s="9" t="n"/>
      <c r="G181" s="18">
        <f>IF(OR(A181="",NOT(ISNUMBER(A181)),Setup!$B$5=""),"",MAX(0,DATEDIF(MIN(A181,Setup!$B$5),Setup!$B$5,"m")))</f>
        <v/>
      </c>
      <c r="H181" s="9" t="n"/>
    </row>
    <row r="182">
      <c r="A182" s="9" t="n"/>
      <c r="B182" s="9" t="n"/>
      <c r="C182" s="7" t="n"/>
      <c r="D182" s="9" t="n"/>
      <c r="E182" s="9" t="n"/>
      <c r="F182" s="9" t="n"/>
      <c r="G182" s="18">
        <f>IF(OR(A182="",NOT(ISNUMBER(A182)),Setup!$B$5=""),"",MAX(0,DATEDIF(MIN(A182,Setup!$B$5),Setup!$B$5,"m")))</f>
        <v/>
      </c>
      <c r="H182" s="9" t="n"/>
    </row>
    <row r="183">
      <c r="A183" s="9" t="n"/>
      <c r="B183" s="9" t="n"/>
      <c r="C183" s="7" t="n"/>
      <c r="D183" s="9" t="n"/>
      <c r="E183" s="9" t="n"/>
      <c r="F183" s="9" t="n"/>
      <c r="G183" s="18">
        <f>IF(OR(A183="",NOT(ISNUMBER(A183)),Setup!$B$5=""),"",MAX(0,DATEDIF(MIN(A183,Setup!$B$5),Setup!$B$5,"m")))</f>
        <v/>
      </c>
      <c r="H183" s="9" t="n"/>
    </row>
    <row r="184">
      <c r="A184" s="9" t="n"/>
      <c r="B184" s="9" t="n"/>
      <c r="C184" s="7" t="n"/>
      <c r="D184" s="9" t="n"/>
      <c r="E184" s="9" t="n"/>
      <c r="F184" s="9" t="n"/>
      <c r="G184" s="18">
        <f>IF(OR(A184="",NOT(ISNUMBER(A184)),Setup!$B$5=""),"",MAX(0,DATEDIF(MIN(A184,Setup!$B$5),Setup!$B$5,"m")))</f>
        <v/>
      </c>
      <c r="H184" s="9" t="n"/>
    </row>
    <row r="185">
      <c r="A185" s="9" t="n"/>
      <c r="B185" s="9" t="n"/>
      <c r="C185" s="7" t="n"/>
      <c r="D185" s="9" t="n"/>
      <c r="E185" s="9" t="n"/>
      <c r="F185" s="9" t="n"/>
      <c r="G185" s="18">
        <f>IF(OR(A185="",NOT(ISNUMBER(A185)),Setup!$B$5=""),"",MAX(0,DATEDIF(MIN(A185,Setup!$B$5),Setup!$B$5,"m")))</f>
        <v/>
      </c>
      <c r="H185" s="9" t="n"/>
    </row>
    <row r="186">
      <c r="A186" s="9" t="n"/>
      <c r="B186" s="9" t="n"/>
      <c r="C186" s="7" t="n"/>
      <c r="D186" s="9" t="n"/>
      <c r="E186" s="9" t="n"/>
      <c r="F186" s="9" t="n"/>
      <c r="G186" s="18">
        <f>IF(OR(A186="",NOT(ISNUMBER(A186)),Setup!$B$5=""),"",MAX(0,DATEDIF(MIN(A186,Setup!$B$5),Setup!$B$5,"m")))</f>
        <v/>
      </c>
      <c r="H186" s="9" t="n"/>
    </row>
    <row r="187">
      <c r="A187" s="9" t="n"/>
      <c r="B187" s="9" t="n"/>
      <c r="C187" s="7" t="n"/>
      <c r="D187" s="9" t="n"/>
      <c r="E187" s="9" t="n"/>
      <c r="F187" s="9" t="n"/>
      <c r="G187" s="18">
        <f>IF(OR(A187="",NOT(ISNUMBER(A187)),Setup!$B$5=""),"",MAX(0,DATEDIF(MIN(A187,Setup!$B$5),Setup!$B$5,"m")))</f>
        <v/>
      </c>
      <c r="H187" s="9" t="n"/>
    </row>
    <row r="188">
      <c r="A188" s="9" t="n"/>
      <c r="B188" s="9" t="n"/>
      <c r="C188" s="7" t="n"/>
      <c r="D188" s="9" t="n"/>
      <c r="E188" s="9" t="n"/>
      <c r="F188" s="9" t="n"/>
      <c r="G188" s="18">
        <f>IF(OR(A188="",NOT(ISNUMBER(A188)),Setup!$B$5=""),"",MAX(0,DATEDIF(MIN(A188,Setup!$B$5),Setup!$B$5,"m")))</f>
        <v/>
      </c>
      <c r="H188" s="9" t="n"/>
    </row>
    <row r="189">
      <c r="A189" s="9" t="n"/>
      <c r="B189" s="9" t="n"/>
      <c r="C189" s="7" t="n"/>
      <c r="D189" s="9" t="n"/>
      <c r="E189" s="9" t="n"/>
      <c r="F189" s="9" t="n"/>
      <c r="G189" s="18">
        <f>IF(OR(A189="",NOT(ISNUMBER(A189)),Setup!$B$5=""),"",MAX(0,DATEDIF(MIN(A189,Setup!$B$5),Setup!$B$5,"m")))</f>
        <v/>
      </c>
      <c r="H189" s="9" t="n"/>
    </row>
    <row r="190">
      <c r="A190" s="9" t="n"/>
      <c r="B190" s="9" t="n"/>
      <c r="C190" s="7" t="n"/>
      <c r="D190" s="9" t="n"/>
      <c r="E190" s="9" t="n"/>
      <c r="F190" s="9" t="n"/>
      <c r="G190" s="18">
        <f>IF(OR(A190="",NOT(ISNUMBER(A190)),Setup!$B$5=""),"",MAX(0,DATEDIF(MIN(A190,Setup!$B$5),Setup!$B$5,"m")))</f>
        <v/>
      </c>
      <c r="H190" s="9" t="n"/>
    </row>
    <row r="191">
      <c r="A191" s="9" t="n"/>
      <c r="B191" s="9" t="n"/>
      <c r="C191" s="7" t="n"/>
      <c r="D191" s="9" t="n"/>
      <c r="E191" s="9" t="n"/>
      <c r="F191" s="9" t="n"/>
      <c r="G191" s="18">
        <f>IF(OR(A191="",NOT(ISNUMBER(A191)),Setup!$B$5=""),"",MAX(0,DATEDIF(MIN(A191,Setup!$B$5),Setup!$B$5,"m")))</f>
        <v/>
      </c>
      <c r="H191" s="9" t="n"/>
    </row>
    <row r="192">
      <c r="A192" s="9" t="n"/>
      <c r="B192" s="9" t="n"/>
      <c r="C192" s="7" t="n"/>
      <c r="D192" s="9" t="n"/>
      <c r="E192" s="9" t="n"/>
      <c r="F192" s="9" t="n"/>
      <c r="G192" s="18">
        <f>IF(OR(A192="",NOT(ISNUMBER(A192)),Setup!$B$5=""),"",MAX(0,DATEDIF(MIN(A192,Setup!$B$5),Setup!$B$5,"m")))</f>
        <v/>
      </c>
      <c r="H192" s="9" t="n"/>
    </row>
    <row r="193">
      <c r="A193" s="9" t="n"/>
      <c r="B193" s="9" t="n"/>
      <c r="C193" s="7" t="n"/>
      <c r="D193" s="9" t="n"/>
      <c r="E193" s="9" t="n"/>
      <c r="F193" s="9" t="n"/>
      <c r="G193" s="18">
        <f>IF(OR(A193="",NOT(ISNUMBER(A193)),Setup!$B$5=""),"",MAX(0,DATEDIF(MIN(A193,Setup!$B$5),Setup!$B$5,"m")))</f>
        <v/>
      </c>
      <c r="H193" s="9" t="n"/>
    </row>
    <row r="194">
      <c r="A194" s="9" t="n"/>
      <c r="B194" s="9" t="n"/>
      <c r="C194" s="7" t="n"/>
      <c r="D194" s="9" t="n"/>
      <c r="E194" s="9" t="n"/>
      <c r="F194" s="9" t="n"/>
      <c r="G194" s="18">
        <f>IF(OR(A194="",NOT(ISNUMBER(A194)),Setup!$B$5=""),"",MAX(0,DATEDIF(MIN(A194,Setup!$B$5),Setup!$B$5,"m")))</f>
        <v/>
      </c>
      <c r="H194" s="9" t="n"/>
    </row>
    <row r="195">
      <c r="A195" s="9" t="n"/>
      <c r="B195" s="9" t="n"/>
      <c r="C195" s="7" t="n"/>
      <c r="D195" s="9" t="n"/>
      <c r="E195" s="9" t="n"/>
      <c r="F195" s="9" t="n"/>
      <c r="G195" s="18">
        <f>IF(OR(A195="",NOT(ISNUMBER(A195)),Setup!$B$5=""),"",MAX(0,DATEDIF(MIN(A195,Setup!$B$5),Setup!$B$5,"m")))</f>
        <v/>
      </c>
      <c r="H195" s="9" t="n"/>
    </row>
    <row r="196">
      <c r="A196" s="9" t="n"/>
      <c r="B196" s="9" t="n"/>
      <c r="C196" s="7" t="n"/>
      <c r="D196" s="9" t="n"/>
      <c r="E196" s="9" t="n"/>
      <c r="F196" s="9" t="n"/>
      <c r="G196" s="18">
        <f>IF(OR(A196="",NOT(ISNUMBER(A196)),Setup!$B$5=""),"",MAX(0,DATEDIF(MIN(A196,Setup!$B$5),Setup!$B$5,"m")))</f>
        <v/>
      </c>
      <c r="H196" s="9" t="n"/>
    </row>
    <row r="197">
      <c r="A197" s="9" t="n"/>
      <c r="B197" s="9" t="n"/>
      <c r="C197" s="7" t="n"/>
      <c r="D197" s="9" t="n"/>
      <c r="E197" s="9" t="n"/>
      <c r="F197" s="9" t="n"/>
      <c r="G197" s="18">
        <f>IF(OR(A197="",NOT(ISNUMBER(A197)),Setup!$B$5=""),"",MAX(0,DATEDIF(MIN(A197,Setup!$B$5),Setup!$B$5,"m")))</f>
        <v/>
      </c>
      <c r="H197" s="9" t="n"/>
    </row>
    <row r="198">
      <c r="A198" s="9" t="n"/>
      <c r="B198" s="9" t="n"/>
      <c r="C198" s="7" t="n"/>
      <c r="D198" s="9" t="n"/>
      <c r="E198" s="9" t="n"/>
      <c r="F198" s="9" t="n"/>
      <c r="G198" s="18">
        <f>IF(OR(A198="",NOT(ISNUMBER(A198)),Setup!$B$5=""),"",MAX(0,DATEDIF(MIN(A198,Setup!$B$5),Setup!$B$5,"m")))</f>
        <v/>
      </c>
      <c r="H198" s="9" t="n"/>
    </row>
    <row r="199">
      <c r="A199" s="9" t="n"/>
      <c r="B199" s="9" t="n"/>
      <c r="C199" s="7" t="n"/>
      <c r="D199" s="9" t="n"/>
      <c r="E199" s="9" t="n"/>
      <c r="F199" s="9" t="n"/>
      <c r="G199" s="18">
        <f>IF(OR(A199="",NOT(ISNUMBER(A199)),Setup!$B$5=""),"",MAX(0,DATEDIF(MIN(A199,Setup!$B$5),Setup!$B$5,"m")))</f>
        <v/>
      </c>
      <c r="H199" s="9" t="n"/>
    </row>
    <row r="200">
      <c r="A200" s="9" t="n"/>
      <c r="B200" s="9" t="n"/>
      <c r="C200" s="7" t="n"/>
      <c r="D200" s="9" t="n"/>
      <c r="E200" s="9" t="n"/>
      <c r="F200" s="9" t="n"/>
      <c r="G200" s="18">
        <f>IF(OR(A200="",NOT(ISNUMBER(A200)),Setup!$B$5=""),"",MAX(0,DATEDIF(MIN(A200,Setup!$B$5),Setup!$B$5,"m")))</f>
        <v/>
      </c>
      <c r="H200" s="9" t="n"/>
    </row>
    <row r="201">
      <c r="A201" s="9" t="n"/>
      <c r="B201" s="9" t="n"/>
      <c r="C201" s="7" t="n"/>
      <c r="D201" s="9" t="n"/>
      <c r="E201" s="9" t="n"/>
      <c r="F201" s="9" t="n"/>
      <c r="G201" s="18">
        <f>IF(OR(A201="",NOT(ISNUMBER(A201)),Setup!$B$5=""),"",MAX(0,DATEDIF(MIN(A201,Setup!$B$5),Setup!$B$5,"m")))</f>
        <v/>
      </c>
      <c r="H201" s="9" t="n"/>
    </row>
    <row r="202">
      <c r="A202" s="9" t="n"/>
      <c r="B202" s="9" t="n"/>
      <c r="C202" s="7" t="n"/>
      <c r="D202" s="9" t="n"/>
      <c r="E202" s="9" t="n"/>
      <c r="F202" s="9" t="n"/>
      <c r="G202" s="18">
        <f>IF(OR(A202="",NOT(ISNUMBER(A202)),Setup!$B$5=""),"",MAX(0,DATEDIF(MIN(A202,Setup!$B$5),Setup!$B$5,"m")))</f>
        <v/>
      </c>
      <c r="H202" s="9" t="n"/>
    </row>
    <row r="203">
      <c r="A203" s="9" t="n"/>
      <c r="B203" s="9" t="n"/>
      <c r="C203" s="7" t="n"/>
      <c r="D203" s="9" t="n"/>
      <c r="E203" s="9" t="n"/>
      <c r="F203" s="9" t="n"/>
      <c r="G203" s="18">
        <f>IF(OR(A203="",NOT(ISNUMBER(A203)),Setup!$B$5=""),"",MAX(0,DATEDIF(MIN(A203,Setup!$B$5),Setup!$B$5,"m")))</f>
        <v/>
      </c>
      <c r="H203" s="9" t="n"/>
    </row>
    <row r="204">
      <c r="A204" s="9" t="n"/>
      <c r="B204" s="9" t="n"/>
      <c r="C204" s="7" t="n"/>
      <c r="D204" s="9" t="n"/>
      <c r="E204" s="9" t="n"/>
      <c r="F204" s="9" t="n"/>
      <c r="G204" s="18">
        <f>IF(OR(A204="",NOT(ISNUMBER(A204)),Setup!$B$5=""),"",MAX(0,DATEDIF(MIN(A204,Setup!$B$5),Setup!$B$5,"m")))</f>
        <v/>
      </c>
      <c r="H204" s="9" t="n"/>
    </row>
    <row r="205">
      <c r="A205" s="9" t="n"/>
      <c r="B205" s="9" t="n"/>
      <c r="C205" s="7" t="n"/>
      <c r="D205" s="9" t="n"/>
      <c r="E205" s="9" t="n"/>
      <c r="F205" s="9" t="n"/>
      <c r="G205" s="18">
        <f>IF(OR(A205="",NOT(ISNUMBER(A205)),Setup!$B$5=""),"",MAX(0,DATEDIF(MIN(A205,Setup!$B$5),Setup!$B$5,"m")))</f>
        <v/>
      </c>
      <c r="H205" s="9" t="n"/>
    </row>
    <row r="206">
      <c r="A206" s="9" t="n"/>
      <c r="B206" s="9" t="n"/>
      <c r="C206" s="7" t="n"/>
      <c r="D206" s="9" t="n"/>
      <c r="E206" s="9" t="n"/>
      <c r="F206" s="9" t="n"/>
      <c r="G206" s="18">
        <f>IF(OR(A206="",NOT(ISNUMBER(A206)),Setup!$B$5=""),"",MAX(0,DATEDIF(MIN(A206,Setup!$B$5),Setup!$B$5,"m")))</f>
        <v/>
      </c>
      <c r="H206" s="9" t="n"/>
    </row>
    <row r="207">
      <c r="A207" s="9" t="n"/>
      <c r="B207" s="9" t="n"/>
      <c r="C207" s="7" t="n"/>
      <c r="D207" s="9" t="n"/>
      <c r="E207" s="9" t="n"/>
      <c r="F207" s="9" t="n"/>
      <c r="G207" s="18">
        <f>IF(OR(A207="",NOT(ISNUMBER(A207)),Setup!$B$5=""),"",MAX(0,DATEDIF(MIN(A207,Setup!$B$5),Setup!$B$5,"m")))</f>
        <v/>
      </c>
      <c r="H207" s="9" t="n"/>
    </row>
    <row r="208">
      <c r="A208" s="9" t="n"/>
      <c r="B208" s="9" t="n"/>
      <c r="C208" s="7" t="n"/>
      <c r="D208" s="9" t="n"/>
      <c r="E208" s="9" t="n"/>
      <c r="F208" s="9" t="n"/>
      <c r="G208" s="18">
        <f>IF(OR(A208="",NOT(ISNUMBER(A208)),Setup!$B$5=""),"",MAX(0,DATEDIF(MIN(A208,Setup!$B$5),Setup!$B$5,"m")))</f>
        <v/>
      </c>
      <c r="H208" s="9" t="n"/>
    </row>
    <row r="209">
      <c r="A209" s="9" t="n"/>
      <c r="B209" s="9" t="n"/>
      <c r="C209" s="7" t="n"/>
      <c r="D209" s="9" t="n"/>
      <c r="E209" s="9" t="n"/>
      <c r="F209" s="9" t="n"/>
      <c r="G209" s="18">
        <f>IF(OR(A209="",NOT(ISNUMBER(A209)),Setup!$B$5=""),"",MAX(0,DATEDIF(MIN(A209,Setup!$B$5),Setup!$B$5,"m")))</f>
        <v/>
      </c>
      <c r="H209" s="9" t="n"/>
    </row>
    <row r="210">
      <c r="A210" s="9" t="n"/>
      <c r="B210" s="9" t="n"/>
      <c r="C210" s="7" t="n"/>
      <c r="D210" s="9" t="n"/>
      <c r="E210" s="9" t="n"/>
      <c r="F210" s="9" t="n"/>
      <c r="G210" s="18">
        <f>IF(OR(A210="",NOT(ISNUMBER(A210)),Setup!$B$5=""),"",MAX(0,DATEDIF(MIN(A210,Setup!$B$5),Setup!$B$5,"m")))</f>
        <v/>
      </c>
      <c r="H210" s="9" t="n"/>
    </row>
    <row r="211">
      <c r="A211" s="9" t="n"/>
      <c r="B211" s="9" t="n"/>
      <c r="C211" s="7" t="n"/>
      <c r="D211" s="9" t="n"/>
      <c r="E211" s="9" t="n"/>
      <c r="F211" s="9" t="n"/>
      <c r="G211" s="18">
        <f>IF(OR(A211="",NOT(ISNUMBER(A211)),Setup!$B$5=""),"",MAX(0,DATEDIF(MIN(A211,Setup!$B$5),Setup!$B$5,"m")))</f>
        <v/>
      </c>
      <c r="H211" s="9" t="n"/>
    </row>
    <row r="212">
      <c r="A212" s="9" t="n"/>
      <c r="B212" s="9" t="n"/>
      <c r="C212" s="7" t="n"/>
      <c r="D212" s="9" t="n"/>
      <c r="E212" s="9" t="n"/>
      <c r="F212" s="9" t="n"/>
      <c r="G212" s="18">
        <f>IF(OR(A212="",NOT(ISNUMBER(A212)),Setup!$B$5=""),"",MAX(0,DATEDIF(MIN(A212,Setup!$B$5),Setup!$B$5,"m")))</f>
        <v/>
      </c>
      <c r="H212" s="9" t="n"/>
    </row>
    <row r="213">
      <c r="A213" s="9" t="n"/>
      <c r="B213" s="9" t="n"/>
      <c r="C213" s="7" t="n"/>
      <c r="D213" s="9" t="n"/>
      <c r="E213" s="9" t="n"/>
      <c r="F213" s="9" t="n"/>
      <c r="G213" s="18">
        <f>IF(OR(A213="",NOT(ISNUMBER(A213)),Setup!$B$5=""),"",MAX(0,DATEDIF(MIN(A213,Setup!$B$5),Setup!$B$5,"m")))</f>
        <v/>
      </c>
      <c r="H213" s="9" t="n"/>
    </row>
    <row r="214">
      <c r="A214" s="9" t="n"/>
      <c r="B214" s="9" t="n"/>
      <c r="C214" s="7" t="n"/>
      <c r="D214" s="9" t="n"/>
      <c r="E214" s="9" t="n"/>
      <c r="F214" s="9" t="n"/>
      <c r="G214" s="18">
        <f>IF(OR(A214="",NOT(ISNUMBER(A214)),Setup!$B$5=""),"",MAX(0,DATEDIF(MIN(A214,Setup!$B$5),Setup!$B$5,"m")))</f>
        <v/>
      </c>
      <c r="H214" s="9" t="n"/>
    </row>
    <row r="215">
      <c r="A215" s="9" t="n"/>
      <c r="B215" s="9" t="n"/>
      <c r="C215" s="7" t="n"/>
      <c r="D215" s="9" t="n"/>
      <c r="E215" s="9" t="n"/>
      <c r="F215" s="9" t="n"/>
      <c r="G215" s="18">
        <f>IF(OR(A215="",NOT(ISNUMBER(A215)),Setup!$B$5=""),"",MAX(0,DATEDIF(MIN(A215,Setup!$B$5),Setup!$B$5,"m")))</f>
        <v/>
      </c>
      <c r="H215" s="9" t="n"/>
    </row>
    <row r="216">
      <c r="A216" s="9" t="n"/>
      <c r="B216" s="9" t="n"/>
      <c r="C216" s="7" t="n"/>
      <c r="D216" s="9" t="n"/>
      <c r="E216" s="9" t="n"/>
      <c r="F216" s="9" t="n"/>
      <c r="G216" s="18">
        <f>IF(OR(A216="",NOT(ISNUMBER(A216)),Setup!$B$5=""),"",MAX(0,DATEDIF(MIN(A216,Setup!$B$5),Setup!$B$5,"m")))</f>
        <v/>
      </c>
      <c r="H216" s="9" t="n"/>
    </row>
    <row r="217">
      <c r="A217" s="9" t="n"/>
      <c r="B217" s="9" t="n"/>
      <c r="C217" s="7" t="n"/>
      <c r="D217" s="9" t="n"/>
      <c r="E217" s="9" t="n"/>
      <c r="F217" s="9" t="n"/>
      <c r="G217" s="18">
        <f>IF(OR(A217="",NOT(ISNUMBER(A217)),Setup!$B$5=""),"",MAX(0,DATEDIF(MIN(A217,Setup!$B$5),Setup!$B$5,"m")))</f>
        <v/>
      </c>
      <c r="H217" s="9" t="n"/>
    </row>
    <row r="218">
      <c r="A218" s="9" t="n"/>
      <c r="B218" s="9" t="n"/>
      <c r="C218" s="7" t="n"/>
      <c r="D218" s="9" t="n"/>
      <c r="E218" s="9" t="n"/>
      <c r="F218" s="9" t="n"/>
      <c r="G218" s="18">
        <f>IF(OR(A218="",NOT(ISNUMBER(A218)),Setup!$B$5=""),"",MAX(0,DATEDIF(MIN(A218,Setup!$B$5),Setup!$B$5,"m")))</f>
        <v/>
      </c>
      <c r="H218" s="9" t="n"/>
    </row>
    <row r="219">
      <c r="A219" s="9" t="n"/>
      <c r="B219" s="9" t="n"/>
      <c r="C219" s="7" t="n"/>
      <c r="D219" s="9" t="n"/>
      <c r="E219" s="9" t="n"/>
      <c r="F219" s="9" t="n"/>
      <c r="G219" s="18">
        <f>IF(OR(A219="",NOT(ISNUMBER(A219)),Setup!$B$5=""),"",MAX(0,DATEDIF(MIN(A219,Setup!$B$5),Setup!$B$5,"m")))</f>
        <v/>
      </c>
      <c r="H219" s="9" t="n"/>
    </row>
    <row r="220">
      <c r="A220" s="9" t="n"/>
      <c r="B220" s="9" t="n"/>
      <c r="C220" s="7" t="n"/>
      <c r="D220" s="9" t="n"/>
      <c r="E220" s="9" t="n"/>
      <c r="F220" s="9" t="n"/>
      <c r="G220" s="18">
        <f>IF(OR(A220="",NOT(ISNUMBER(A220)),Setup!$B$5=""),"",MAX(0,DATEDIF(MIN(A220,Setup!$B$5),Setup!$B$5,"m")))</f>
        <v/>
      </c>
      <c r="H220" s="9" t="n"/>
    </row>
    <row r="221">
      <c r="A221" s="9" t="n"/>
      <c r="B221" s="9" t="n"/>
      <c r="C221" s="7" t="n"/>
      <c r="D221" s="9" t="n"/>
      <c r="E221" s="9" t="n"/>
      <c r="F221" s="9" t="n"/>
      <c r="G221" s="18">
        <f>IF(OR(A221="",NOT(ISNUMBER(A221)),Setup!$B$5=""),"",MAX(0,DATEDIF(MIN(A221,Setup!$B$5),Setup!$B$5,"m")))</f>
        <v/>
      </c>
      <c r="H221" s="9" t="n"/>
    </row>
    <row r="222">
      <c r="A222" s="9" t="n"/>
      <c r="B222" s="9" t="n"/>
      <c r="C222" s="7" t="n"/>
      <c r="D222" s="9" t="n"/>
      <c r="E222" s="9" t="n"/>
      <c r="F222" s="9" t="n"/>
      <c r="G222" s="18">
        <f>IF(OR(A222="",NOT(ISNUMBER(A222)),Setup!$B$5=""),"",MAX(0,DATEDIF(MIN(A222,Setup!$B$5),Setup!$B$5,"m")))</f>
        <v/>
      </c>
      <c r="H222" s="9" t="n"/>
    </row>
    <row r="223">
      <c r="A223" s="9" t="n"/>
      <c r="B223" s="9" t="n"/>
      <c r="C223" s="7" t="n"/>
      <c r="D223" s="9" t="n"/>
      <c r="E223" s="9" t="n"/>
      <c r="F223" s="9" t="n"/>
      <c r="G223" s="18">
        <f>IF(OR(A223="",NOT(ISNUMBER(A223)),Setup!$B$5=""),"",MAX(0,DATEDIF(MIN(A223,Setup!$B$5),Setup!$B$5,"m")))</f>
        <v/>
      </c>
      <c r="H223" s="9" t="n"/>
    </row>
    <row r="224">
      <c r="A224" s="9" t="n"/>
      <c r="B224" s="9" t="n"/>
      <c r="C224" s="7" t="n"/>
      <c r="D224" s="9" t="n"/>
      <c r="E224" s="9" t="n"/>
      <c r="F224" s="9" t="n"/>
      <c r="G224" s="18">
        <f>IF(OR(A224="",NOT(ISNUMBER(A224)),Setup!$B$5=""),"",MAX(0,DATEDIF(MIN(A224,Setup!$B$5),Setup!$B$5,"m")))</f>
        <v/>
      </c>
      <c r="H224" s="9" t="n"/>
    </row>
    <row r="225">
      <c r="A225" s="9" t="n"/>
      <c r="B225" s="9" t="n"/>
      <c r="C225" s="7" t="n"/>
      <c r="D225" s="9" t="n"/>
      <c r="E225" s="9" t="n"/>
      <c r="F225" s="9" t="n"/>
      <c r="G225" s="18">
        <f>IF(OR(A225="",NOT(ISNUMBER(A225)),Setup!$B$5=""),"",MAX(0,DATEDIF(MIN(A225,Setup!$B$5),Setup!$B$5,"m")))</f>
        <v/>
      </c>
      <c r="H225" s="9" t="n"/>
    </row>
    <row r="226">
      <c r="A226" s="9" t="n"/>
      <c r="B226" s="9" t="n"/>
      <c r="C226" s="7" t="n"/>
      <c r="D226" s="9" t="n"/>
      <c r="E226" s="9" t="n"/>
      <c r="F226" s="9" t="n"/>
      <c r="G226" s="18">
        <f>IF(OR(A226="",NOT(ISNUMBER(A226)),Setup!$B$5=""),"",MAX(0,DATEDIF(MIN(A226,Setup!$B$5),Setup!$B$5,"m")))</f>
        <v/>
      </c>
      <c r="H226" s="9" t="n"/>
    </row>
    <row r="227">
      <c r="A227" s="9" t="n"/>
      <c r="B227" s="9" t="n"/>
      <c r="C227" s="7" t="n"/>
      <c r="D227" s="9" t="n"/>
      <c r="E227" s="9" t="n"/>
      <c r="F227" s="9" t="n"/>
      <c r="G227" s="18">
        <f>IF(OR(A227="",NOT(ISNUMBER(A227)),Setup!$B$5=""),"",MAX(0,DATEDIF(MIN(A227,Setup!$B$5),Setup!$B$5,"m")))</f>
        <v/>
      </c>
      <c r="H227" s="9" t="n"/>
    </row>
    <row r="228">
      <c r="A228" s="9" t="n"/>
      <c r="B228" s="9" t="n"/>
      <c r="C228" s="7" t="n"/>
      <c r="D228" s="9" t="n"/>
      <c r="E228" s="9" t="n"/>
      <c r="F228" s="9" t="n"/>
      <c r="G228" s="18">
        <f>IF(OR(A228="",NOT(ISNUMBER(A228)),Setup!$B$5=""),"",MAX(0,DATEDIF(MIN(A228,Setup!$B$5),Setup!$B$5,"m")))</f>
        <v/>
      </c>
      <c r="H228" s="9" t="n"/>
    </row>
    <row r="229">
      <c r="A229" s="9" t="n"/>
      <c r="B229" s="9" t="n"/>
      <c r="C229" s="7" t="n"/>
      <c r="D229" s="9" t="n"/>
      <c r="E229" s="9" t="n"/>
      <c r="F229" s="9" t="n"/>
      <c r="G229" s="18">
        <f>IF(OR(A229="",NOT(ISNUMBER(A229)),Setup!$B$5=""),"",MAX(0,DATEDIF(MIN(A229,Setup!$B$5),Setup!$B$5,"m")))</f>
        <v/>
      </c>
      <c r="H229" s="9" t="n"/>
    </row>
    <row r="230">
      <c r="A230" s="9" t="n"/>
      <c r="B230" s="9" t="n"/>
      <c r="C230" s="7" t="n"/>
      <c r="D230" s="9" t="n"/>
      <c r="E230" s="9" t="n"/>
      <c r="F230" s="9" t="n"/>
      <c r="G230" s="18">
        <f>IF(OR(A230="",NOT(ISNUMBER(A230)),Setup!$B$5=""),"",MAX(0,DATEDIF(MIN(A230,Setup!$B$5),Setup!$B$5,"m")))</f>
        <v/>
      </c>
      <c r="H230" s="9" t="n"/>
    </row>
    <row r="231">
      <c r="A231" s="9" t="n"/>
      <c r="B231" s="9" t="n"/>
      <c r="C231" s="7" t="n"/>
      <c r="D231" s="9" t="n"/>
      <c r="E231" s="9" t="n"/>
      <c r="F231" s="9" t="n"/>
      <c r="G231" s="18">
        <f>IF(OR(A231="",NOT(ISNUMBER(A231)),Setup!$B$5=""),"",MAX(0,DATEDIF(MIN(A231,Setup!$B$5),Setup!$B$5,"m")))</f>
        <v/>
      </c>
      <c r="H231" s="9" t="n"/>
    </row>
    <row r="232">
      <c r="A232" s="9" t="n"/>
      <c r="B232" s="9" t="n"/>
      <c r="C232" s="7" t="n"/>
      <c r="D232" s="9" t="n"/>
      <c r="E232" s="9" t="n"/>
      <c r="F232" s="9" t="n"/>
      <c r="G232" s="18">
        <f>IF(OR(A232="",NOT(ISNUMBER(A232)),Setup!$B$5=""),"",MAX(0,DATEDIF(MIN(A232,Setup!$B$5),Setup!$B$5,"m")))</f>
        <v/>
      </c>
      <c r="H232" s="9" t="n"/>
    </row>
    <row r="233">
      <c r="A233" s="9" t="n"/>
      <c r="B233" s="9" t="n"/>
      <c r="C233" s="7" t="n"/>
      <c r="D233" s="9" t="n"/>
      <c r="E233" s="9" t="n"/>
      <c r="F233" s="9" t="n"/>
      <c r="G233" s="18">
        <f>IF(OR(A233="",NOT(ISNUMBER(A233)),Setup!$B$5=""),"",MAX(0,DATEDIF(MIN(A233,Setup!$B$5),Setup!$B$5,"m")))</f>
        <v/>
      </c>
      <c r="H233" s="9" t="n"/>
    </row>
    <row r="234">
      <c r="A234" s="9" t="n"/>
      <c r="B234" s="9" t="n"/>
      <c r="C234" s="7" t="n"/>
      <c r="D234" s="9" t="n"/>
      <c r="E234" s="9" t="n"/>
      <c r="F234" s="9" t="n"/>
      <c r="G234" s="18">
        <f>IF(OR(A234="",NOT(ISNUMBER(A234)),Setup!$B$5=""),"",MAX(0,DATEDIF(MIN(A234,Setup!$B$5),Setup!$B$5,"m")))</f>
        <v/>
      </c>
      <c r="H234" s="9" t="n"/>
    </row>
    <row r="235">
      <c r="A235" s="9" t="n"/>
      <c r="B235" s="9" t="n"/>
      <c r="C235" s="7" t="n"/>
      <c r="D235" s="9" t="n"/>
      <c r="E235" s="9" t="n"/>
      <c r="F235" s="9" t="n"/>
      <c r="G235" s="18">
        <f>IF(OR(A235="",NOT(ISNUMBER(A235)),Setup!$B$5=""),"",MAX(0,DATEDIF(MIN(A235,Setup!$B$5),Setup!$B$5,"m")))</f>
        <v/>
      </c>
      <c r="H235" s="9" t="n"/>
    </row>
    <row r="236">
      <c r="A236" s="9" t="n"/>
      <c r="B236" s="9" t="n"/>
      <c r="C236" s="7" t="n"/>
      <c r="D236" s="9" t="n"/>
      <c r="E236" s="9" t="n"/>
      <c r="F236" s="9" t="n"/>
      <c r="G236" s="18">
        <f>IF(OR(A236="",NOT(ISNUMBER(A236)),Setup!$B$5=""),"",MAX(0,DATEDIF(MIN(A236,Setup!$B$5),Setup!$B$5,"m")))</f>
        <v/>
      </c>
      <c r="H236" s="9" t="n"/>
    </row>
    <row r="237">
      <c r="A237" s="9" t="n"/>
      <c r="B237" s="9" t="n"/>
      <c r="C237" s="7" t="n"/>
      <c r="D237" s="9" t="n"/>
      <c r="E237" s="9" t="n"/>
      <c r="F237" s="9" t="n"/>
      <c r="G237" s="18">
        <f>IF(OR(A237="",NOT(ISNUMBER(A237)),Setup!$B$5=""),"",MAX(0,DATEDIF(MIN(A237,Setup!$B$5),Setup!$B$5,"m")))</f>
        <v/>
      </c>
      <c r="H237" s="9" t="n"/>
    </row>
    <row r="238">
      <c r="A238" s="9" t="n"/>
      <c r="B238" s="9" t="n"/>
      <c r="C238" s="7" t="n"/>
      <c r="D238" s="9" t="n"/>
      <c r="E238" s="9" t="n"/>
      <c r="F238" s="9" t="n"/>
      <c r="G238" s="18">
        <f>IF(OR(A238="",NOT(ISNUMBER(A238)),Setup!$B$5=""),"",MAX(0,DATEDIF(MIN(A238,Setup!$B$5),Setup!$B$5,"m")))</f>
        <v/>
      </c>
      <c r="H238" s="9" t="n"/>
    </row>
    <row r="239">
      <c r="A239" s="9" t="n"/>
      <c r="B239" s="9" t="n"/>
      <c r="C239" s="7" t="n"/>
      <c r="D239" s="9" t="n"/>
      <c r="E239" s="9" t="n"/>
      <c r="F239" s="9" t="n"/>
      <c r="G239" s="18">
        <f>IF(OR(A239="",NOT(ISNUMBER(A239)),Setup!$B$5=""),"",MAX(0,DATEDIF(MIN(A239,Setup!$B$5),Setup!$B$5,"m")))</f>
        <v/>
      </c>
      <c r="H239" s="9" t="n"/>
    </row>
    <row r="240">
      <c r="A240" s="9" t="n"/>
      <c r="B240" s="9" t="n"/>
      <c r="C240" s="7" t="n"/>
      <c r="D240" s="9" t="n"/>
      <c r="E240" s="9" t="n"/>
      <c r="F240" s="9" t="n"/>
      <c r="G240" s="18">
        <f>IF(OR(A240="",NOT(ISNUMBER(A240)),Setup!$B$5=""),"",MAX(0,DATEDIF(MIN(A240,Setup!$B$5),Setup!$B$5,"m")))</f>
        <v/>
      </c>
      <c r="H240" s="9" t="n"/>
    </row>
    <row r="241">
      <c r="A241" s="9" t="n"/>
      <c r="B241" s="9" t="n"/>
      <c r="C241" s="7" t="n"/>
      <c r="D241" s="9" t="n"/>
      <c r="E241" s="9" t="n"/>
      <c r="F241" s="9" t="n"/>
      <c r="G241" s="18">
        <f>IF(OR(A241="",NOT(ISNUMBER(A241)),Setup!$B$5=""),"",MAX(0,DATEDIF(MIN(A241,Setup!$B$5),Setup!$B$5,"m")))</f>
        <v/>
      </c>
      <c r="H241" s="9" t="n"/>
    </row>
    <row r="242">
      <c r="A242" s="9" t="n"/>
      <c r="B242" s="9" t="n"/>
      <c r="C242" s="7" t="n"/>
      <c r="D242" s="9" t="n"/>
      <c r="E242" s="9" t="n"/>
      <c r="F242" s="9" t="n"/>
      <c r="G242" s="18">
        <f>IF(OR(A242="",NOT(ISNUMBER(A242)),Setup!$B$5=""),"",MAX(0,DATEDIF(MIN(A242,Setup!$B$5),Setup!$B$5,"m")))</f>
        <v/>
      </c>
      <c r="H242" s="9" t="n"/>
    </row>
    <row r="243">
      <c r="A243" s="9" t="n"/>
      <c r="B243" s="9" t="n"/>
      <c r="C243" s="7" t="n"/>
      <c r="D243" s="9" t="n"/>
      <c r="E243" s="9" t="n"/>
      <c r="F243" s="9" t="n"/>
      <c r="G243" s="18">
        <f>IF(OR(A243="",NOT(ISNUMBER(A243)),Setup!$B$5=""),"",MAX(0,DATEDIF(MIN(A243,Setup!$B$5),Setup!$B$5,"m")))</f>
        <v/>
      </c>
      <c r="H243" s="9" t="n"/>
    </row>
    <row r="244">
      <c r="A244" s="9" t="n"/>
      <c r="B244" s="9" t="n"/>
      <c r="C244" s="7" t="n"/>
      <c r="D244" s="9" t="n"/>
      <c r="E244" s="9" t="n"/>
      <c r="F244" s="9" t="n"/>
      <c r="G244" s="18">
        <f>IF(OR(A244="",NOT(ISNUMBER(A244)),Setup!$B$5=""),"",MAX(0,DATEDIF(MIN(A244,Setup!$B$5),Setup!$B$5,"m")))</f>
        <v/>
      </c>
      <c r="H244" s="9" t="n"/>
    </row>
    <row r="245">
      <c r="A245" s="9" t="n"/>
      <c r="B245" s="9" t="n"/>
      <c r="C245" s="7" t="n"/>
      <c r="D245" s="9" t="n"/>
      <c r="E245" s="9" t="n"/>
      <c r="F245" s="9" t="n"/>
      <c r="G245" s="18">
        <f>IF(OR(A245="",NOT(ISNUMBER(A245)),Setup!$B$5=""),"",MAX(0,DATEDIF(MIN(A245,Setup!$B$5),Setup!$B$5,"m")))</f>
        <v/>
      </c>
      <c r="H245" s="9" t="n"/>
    </row>
    <row r="246">
      <c r="A246" s="9" t="n"/>
      <c r="B246" s="9" t="n"/>
      <c r="C246" s="7" t="n"/>
      <c r="D246" s="9" t="n"/>
      <c r="E246" s="9" t="n"/>
      <c r="F246" s="9" t="n"/>
      <c r="G246" s="18">
        <f>IF(OR(A246="",NOT(ISNUMBER(A246)),Setup!$B$5=""),"",MAX(0,DATEDIF(MIN(A246,Setup!$B$5),Setup!$B$5,"m")))</f>
        <v/>
      </c>
      <c r="H246" s="9" t="n"/>
    </row>
    <row r="247">
      <c r="A247" s="9" t="n"/>
      <c r="B247" s="9" t="n"/>
      <c r="C247" s="7" t="n"/>
      <c r="D247" s="9" t="n"/>
      <c r="E247" s="9" t="n"/>
      <c r="F247" s="9" t="n"/>
      <c r="G247" s="18">
        <f>IF(OR(A247="",NOT(ISNUMBER(A247)),Setup!$B$5=""),"",MAX(0,DATEDIF(MIN(A247,Setup!$B$5),Setup!$B$5,"m")))</f>
        <v/>
      </c>
      <c r="H247" s="9" t="n"/>
    </row>
    <row r="248">
      <c r="A248" s="9" t="n"/>
      <c r="B248" s="9" t="n"/>
      <c r="C248" s="7" t="n"/>
      <c r="D248" s="9" t="n"/>
      <c r="E248" s="9" t="n"/>
      <c r="F248" s="9" t="n"/>
      <c r="G248" s="18">
        <f>IF(OR(A248="",NOT(ISNUMBER(A248)),Setup!$B$5=""),"",MAX(0,DATEDIF(MIN(A248,Setup!$B$5),Setup!$B$5,"m")))</f>
        <v/>
      </c>
      <c r="H248" s="9" t="n"/>
    </row>
    <row r="249">
      <c r="A249" s="9" t="n"/>
      <c r="B249" s="9" t="n"/>
      <c r="C249" s="7" t="n"/>
      <c r="D249" s="9" t="n"/>
      <c r="E249" s="9" t="n"/>
      <c r="F249" s="9" t="n"/>
      <c r="G249" s="18">
        <f>IF(OR(A249="",NOT(ISNUMBER(A249)),Setup!$B$5=""),"",MAX(0,DATEDIF(MIN(A249,Setup!$B$5),Setup!$B$5,"m")))</f>
        <v/>
      </c>
      <c r="H249" s="9" t="n"/>
    </row>
    <row r="250">
      <c r="A250" s="9" t="n"/>
      <c r="B250" s="9" t="n"/>
      <c r="C250" s="7" t="n"/>
      <c r="D250" s="9" t="n"/>
      <c r="E250" s="9" t="n"/>
      <c r="F250" s="9" t="n"/>
      <c r="G250" s="18">
        <f>IF(OR(A250="",NOT(ISNUMBER(A250)),Setup!$B$5=""),"",MAX(0,DATEDIF(MIN(A250,Setup!$B$5),Setup!$B$5,"m")))</f>
        <v/>
      </c>
      <c r="H250" s="9" t="n"/>
    </row>
    <row r="251">
      <c r="A251" s="9" t="n"/>
      <c r="B251" s="9" t="n"/>
      <c r="C251" s="7" t="n"/>
      <c r="D251" s="9" t="n"/>
      <c r="E251" s="9" t="n"/>
      <c r="F251" s="9" t="n"/>
      <c r="G251" s="18">
        <f>IF(OR(A251="",NOT(ISNUMBER(A251)),Setup!$B$5=""),"",MAX(0,DATEDIF(MIN(A251,Setup!$B$5),Setup!$B$5,"m")))</f>
        <v/>
      </c>
      <c r="H251" s="9" t="n"/>
    </row>
    <row r="252">
      <c r="A252" s="9" t="n"/>
      <c r="B252" s="9" t="n"/>
      <c r="C252" s="7" t="n"/>
      <c r="D252" s="9" t="n"/>
      <c r="E252" s="9" t="n"/>
      <c r="F252" s="9" t="n"/>
      <c r="G252" s="18">
        <f>IF(OR(A252="",NOT(ISNUMBER(A252)),Setup!$B$5=""),"",MAX(0,DATEDIF(MIN(A252,Setup!$B$5),Setup!$B$5,"m")))</f>
        <v/>
      </c>
      <c r="H252" s="9" t="n"/>
    </row>
    <row r="253">
      <c r="A253" s="9" t="n"/>
      <c r="B253" s="9" t="n"/>
      <c r="C253" s="7" t="n"/>
      <c r="D253" s="9" t="n"/>
      <c r="E253" s="9" t="n"/>
      <c r="F253" s="9" t="n"/>
      <c r="G253" s="18">
        <f>IF(OR(A253="",NOT(ISNUMBER(A253)),Setup!$B$5=""),"",MAX(0,DATEDIF(MIN(A253,Setup!$B$5),Setup!$B$5,"m")))</f>
        <v/>
      </c>
      <c r="H253" s="9" t="n"/>
    </row>
    <row r="254">
      <c r="A254" s="9" t="n"/>
      <c r="B254" s="9" t="n"/>
      <c r="C254" s="7" t="n"/>
      <c r="D254" s="9" t="n"/>
      <c r="E254" s="9" t="n"/>
      <c r="F254" s="9" t="n"/>
      <c r="G254" s="18">
        <f>IF(OR(A254="",NOT(ISNUMBER(A254)),Setup!$B$5=""),"",MAX(0,DATEDIF(MIN(A254,Setup!$B$5),Setup!$B$5,"m")))</f>
        <v/>
      </c>
      <c r="H254" s="9" t="n"/>
    </row>
    <row r="255">
      <c r="A255" s="9" t="n"/>
      <c r="B255" s="9" t="n"/>
      <c r="C255" s="7" t="n"/>
      <c r="D255" s="9" t="n"/>
      <c r="E255" s="9" t="n"/>
      <c r="F255" s="9" t="n"/>
      <c r="G255" s="18">
        <f>IF(OR(A255="",NOT(ISNUMBER(A255)),Setup!$B$5=""),"",MAX(0,DATEDIF(MIN(A255,Setup!$B$5),Setup!$B$5,"m")))</f>
        <v/>
      </c>
      <c r="H255" s="9" t="n"/>
    </row>
    <row r="256">
      <c r="A256" s="9" t="n"/>
      <c r="B256" s="9" t="n"/>
      <c r="C256" s="7" t="n"/>
      <c r="D256" s="9" t="n"/>
      <c r="E256" s="9" t="n"/>
      <c r="F256" s="9" t="n"/>
      <c r="G256" s="18">
        <f>IF(OR(A256="",NOT(ISNUMBER(A256)),Setup!$B$5=""),"",MAX(0,DATEDIF(MIN(A256,Setup!$B$5),Setup!$B$5,"m")))</f>
        <v/>
      </c>
      <c r="H256" s="9" t="n"/>
    </row>
    <row r="257">
      <c r="A257" s="9" t="n"/>
      <c r="B257" s="9" t="n"/>
      <c r="C257" s="7" t="n"/>
      <c r="D257" s="9" t="n"/>
      <c r="E257" s="9" t="n"/>
      <c r="F257" s="9" t="n"/>
      <c r="G257" s="18">
        <f>IF(OR(A257="",NOT(ISNUMBER(A257)),Setup!$B$5=""),"",MAX(0,DATEDIF(MIN(A257,Setup!$B$5),Setup!$B$5,"m")))</f>
        <v/>
      </c>
      <c r="H257" s="9" t="n"/>
    </row>
    <row r="258">
      <c r="A258" s="9" t="n"/>
      <c r="B258" s="9" t="n"/>
      <c r="C258" s="7" t="n"/>
      <c r="D258" s="9" t="n"/>
      <c r="E258" s="9" t="n"/>
      <c r="F258" s="9" t="n"/>
      <c r="G258" s="18">
        <f>IF(OR(A258="",NOT(ISNUMBER(A258)),Setup!$B$5=""),"",MAX(0,DATEDIF(MIN(A258,Setup!$B$5),Setup!$B$5,"m")))</f>
        <v/>
      </c>
      <c r="H258" s="9" t="n"/>
    </row>
    <row r="259">
      <c r="A259" s="9" t="n"/>
      <c r="B259" s="9" t="n"/>
      <c r="C259" s="7" t="n"/>
      <c r="D259" s="9" t="n"/>
      <c r="E259" s="9" t="n"/>
      <c r="F259" s="9" t="n"/>
      <c r="G259" s="18">
        <f>IF(OR(A259="",NOT(ISNUMBER(A259)),Setup!$B$5=""),"",MAX(0,DATEDIF(MIN(A259,Setup!$B$5),Setup!$B$5,"m")))</f>
        <v/>
      </c>
      <c r="H259" s="9" t="n"/>
    </row>
    <row r="260">
      <c r="A260" s="9" t="n"/>
      <c r="B260" s="9" t="n"/>
      <c r="C260" s="7" t="n"/>
      <c r="D260" s="9" t="n"/>
      <c r="E260" s="9" t="n"/>
      <c r="F260" s="9" t="n"/>
      <c r="G260" s="18">
        <f>IF(OR(A260="",NOT(ISNUMBER(A260)),Setup!$B$5=""),"",MAX(0,DATEDIF(MIN(A260,Setup!$B$5),Setup!$B$5,"m")))</f>
        <v/>
      </c>
      <c r="H260" s="9" t="n"/>
    </row>
    <row r="261">
      <c r="A261" s="9" t="n"/>
      <c r="B261" s="9" t="n"/>
      <c r="C261" s="7" t="n"/>
      <c r="D261" s="9" t="n"/>
      <c r="E261" s="9" t="n"/>
      <c r="F261" s="9" t="n"/>
      <c r="G261" s="18">
        <f>IF(OR(A261="",NOT(ISNUMBER(A261)),Setup!$B$5=""),"",MAX(0,DATEDIF(MIN(A261,Setup!$B$5),Setup!$B$5,"m")))</f>
        <v/>
      </c>
      <c r="H261" s="9" t="n"/>
    </row>
    <row r="262">
      <c r="A262" s="9" t="n"/>
      <c r="B262" s="9" t="n"/>
      <c r="C262" s="7" t="n"/>
      <c r="D262" s="9" t="n"/>
      <c r="E262" s="9" t="n"/>
      <c r="F262" s="9" t="n"/>
      <c r="G262" s="18">
        <f>IF(OR(A262="",NOT(ISNUMBER(A262)),Setup!$B$5=""),"",MAX(0,DATEDIF(MIN(A262,Setup!$B$5),Setup!$B$5,"m")))</f>
        <v/>
      </c>
      <c r="H262" s="9" t="n"/>
    </row>
    <row r="263">
      <c r="A263" s="9" t="n"/>
      <c r="B263" s="9" t="n"/>
      <c r="C263" s="7" t="n"/>
      <c r="D263" s="9" t="n"/>
      <c r="E263" s="9" t="n"/>
      <c r="F263" s="9" t="n"/>
      <c r="G263" s="18">
        <f>IF(OR(A263="",NOT(ISNUMBER(A263)),Setup!$B$5=""),"",MAX(0,DATEDIF(MIN(A263,Setup!$B$5),Setup!$B$5,"m")))</f>
        <v/>
      </c>
      <c r="H263" s="9" t="n"/>
    </row>
    <row r="264">
      <c r="A264" s="9" t="n"/>
      <c r="B264" s="9" t="n"/>
      <c r="C264" s="7" t="n"/>
      <c r="D264" s="9" t="n"/>
      <c r="E264" s="9" t="n"/>
      <c r="F264" s="9" t="n"/>
      <c r="G264" s="18">
        <f>IF(OR(A264="",NOT(ISNUMBER(A264)),Setup!$B$5=""),"",MAX(0,DATEDIF(MIN(A264,Setup!$B$5),Setup!$B$5,"m")))</f>
        <v/>
      </c>
      <c r="H264" s="9" t="n"/>
    </row>
    <row r="265">
      <c r="A265" s="9" t="n"/>
      <c r="B265" s="9" t="n"/>
      <c r="C265" s="7" t="n"/>
      <c r="D265" s="9" t="n"/>
      <c r="E265" s="9" t="n"/>
      <c r="F265" s="9" t="n"/>
      <c r="G265" s="18">
        <f>IF(OR(A265="",NOT(ISNUMBER(A265)),Setup!$B$5=""),"",MAX(0,DATEDIF(MIN(A265,Setup!$B$5),Setup!$B$5,"m")))</f>
        <v/>
      </c>
      <c r="H265" s="9" t="n"/>
    </row>
    <row r="266">
      <c r="A266" s="9" t="n"/>
      <c r="B266" s="9" t="n"/>
      <c r="C266" s="7" t="n"/>
      <c r="D266" s="9" t="n"/>
      <c r="E266" s="9" t="n"/>
      <c r="F266" s="9" t="n"/>
      <c r="G266" s="18">
        <f>IF(OR(A266="",NOT(ISNUMBER(A266)),Setup!$B$5=""),"",MAX(0,DATEDIF(MIN(A266,Setup!$B$5),Setup!$B$5,"m")))</f>
        <v/>
      </c>
      <c r="H266" s="9" t="n"/>
    </row>
    <row r="267">
      <c r="A267" s="9" t="n"/>
      <c r="B267" s="9" t="n"/>
      <c r="C267" s="7" t="n"/>
      <c r="D267" s="9" t="n"/>
      <c r="E267" s="9" t="n"/>
      <c r="F267" s="9" t="n"/>
      <c r="G267" s="18">
        <f>IF(OR(A267="",NOT(ISNUMBER(A267)),Setup!$B$5=""),"",MAX(0,DATEDIF(MIN(A267,Setup!$B$5),Setup!$B$5,"m")))</f>
        <v/>
      </c>
      <c r="H267" s="9" t="n"/>
    </row>
    <row r="268">
      <c r="A268" s="9" t="n"/>
      <c r="B268" s="9" t="n"/>
      <c r="C268" s="7" t="n"/>
      <c r="D268" s="9" t="n"/>
      <c r="E268" s="9" t="n"/>
      <c r="F268" s="9" t="n"/>
      <c r="G268" s="18">
        <f>IF(OR(A268="",NOT(ISNUMBER(A268)),Setup!$B$5=""),"",MAX(0,DATEDIF(MIN(A268,Setup!$B$5),Setup!$B$5,"m")))</f>
        <v/>
      </c>
      <c r="H268" s="9" t="n"/>
    </row>
    <row r="269">
      <c r="A269" s="9" t="n"/>
      <c r="B269" s="9" t="n"/>
      <c r="C269" s="7" t="n"/>
      <c r="D269" s="9" t="n"/>
      <c r="E269" s="9" t="n"/>
      <c r="F269" s="9" t="n"/>
      <c r="G269" s="18">
        <f>IF(OR(A269="",NOT(ISNUMBER(A269)),Setup!$B$5=""),"",MAX(0,DATEDIF(MIN(A269,Setup!$B$5),Setup!$B$5,"m")))</f>
        <v/>
      </c>
      <c r="H269" s="9" t="n"/>
    </row>
    <row r="270">
      <c r="A270" s="9" t="n"/>
      <c r="B270" s="9" t="n"/>
      <c r="C270" s="7" t="n"/>
      <c r="D270" s="9" t="n"/>
      <c r="E270" s="9" t="n"/>
      <c r="F270" s="9" t="n"/>
      <c r="G270" s="18">
        <f>IF(OR(A270="",NOT(ISNUMBER(A270)),Setup!$B$5=""),"",MAX(0,DATEDIF(MIN(A270,Setup!$B$5),Setup!$B$5,"m")))</f>
        <v/>
      </c>
      <c r="H270" s="9" t="n"/>
    </row>
    <row r="271">
      <c r="A271" s="9" t="n"/>
      <c r="B271" s="9" t="n"/>
      <c r="C271" s="7" t="n"/>
      <c r="D271" s="9" t="n"/>
      <c r="E271" s="9" t="n"/>
      <c r="F271" s="9" t="n"/>
      <c r="G271" s="18">
        <f>IF(OR(A271="",NOT(ISNUMBER(A271)),Setup!$B$5=""),"",MAX(0,DATEDIF(MIN(A271,Setup!$B$5),Setup!$B$5,"m")))</f>
        <v/>
      </c>
      <c r="H271" s="9" t="n"/>
    </row>
    <row r="272">
      <c r="A272" s="9" t="n"/>
      <c r="B272" s="9" t="n"/>
      <c r="C272" s="7" t="n"/>
      <c r="D272" s="9" t="n"/>
      <c r="E272" s="9" t="n"/>
      <c r="F272" s="9" t="n"/>
      <c r="G272" s="18">
        <f>IF(OR(A272="",NOT(ISNUMBER(A272)),Setup!$B$5=""),"",MAX(0,DATEDIF(MIN(A272,Setup!$B$5),Setup!$B$5,"m")))</f>
        <v/>
      </c>
      <c r="H272" s="9" t="n"/>
    </row>
    <row r="273">
      <c r="A273" s="9" t="n"/>
      <c r="B273" s="9" t="n"/>
      <c r="C273" s="7" t="n"/>
      <c r="D273" s="9" t="n"/>
      <c r="E273" s="9" t="n"/>
      <c r="F273" s="9" t="n"/>
      <c r="G273" s="18">
        <f>IF(OR(A273="",NOT(ISNUMBER(A273)),Setup!$B$5=""),"",MAX(0,DATEDIF(MIN(A273,Setup!$B$5),Setup!$B$5,"m")))</f>
        <v/>
      </c>
      <c r="H273" s="9" t="n"/>
    </row>
    <row r="274">
      <c r="A274" s="9" t="n"/>
      <c r="B274" s="9" t="n"/>
      <c r="C274" s="7" t="n"/>
      <c r="D274" s="9" t="n"/>
      <c r="E274" s="9" t="n"/>
      <c r="F274" s="9" t="n"/>
      <c r="G274" s="18">
        <f>IF(OR(A274="",NOT(ISNUMBER(A274)),Setup!$B$5=""),"",MAX(0,DATEDIF(MIN(A274,Setup!$B$5),Setup!$B$5,"m")))</f>
        <v/>
      </c>
      <c r="H274" s="9" t="n"/>
    </row>
    <row r="275">
      <c r="A275" s="9" t="n"/>
      <c r="B275" s="9" t="n"/>
      <c r="C275" s="7" t="n"/>
      <c r="D275" s="9" t="n"/>
      <c r="E275" s="9" t="n"/>
      <c r="F275" s="9" t="n"/>
      <c r="G275" s="18">
        <f>IF(OR(A275="",NOT(ISNUMBER(A275)),Setup!$B$5=""),"",MAX(0,DATEDIF(MIN(A275,Setup!$B$5),Setup!$B$5,"m")))</f>
        <v/>
      </c>
      <c r="H275" s="9" t="n"/>
    </row>
    <row r="276">
      <c r="A276" s="9" t="n"/>
      <c r="B276" s="9" t="n"/>
      <c r="C276" s="7" t="n"/>
      <c r="D276" s="9" t="n"/>
      <c r="E276" s="9" t="n"/>
      <c r="F276" s="9" t="n"/>
      <c r="G276" s="18">
        <f>IF(OR(A276="",NOT(ISNUMBER(A276)),Setup!$B$5=""),"",MAX(0,DATEDIF(MIN(A276,Setup!$B$5),Setup!$B$5,"m")))</f>
        <v/>
      </c>
      <c r="H276" s="9" t="n"/>
    </row>
    <row r="277">
      <c r="A277" s="9" t="n"/>
      <c r="B277" s="9" t="n"/>
      <c r="C277" s="7" t="n"/>
      <c r="D277" s="9" t="n"/>
      <c r="E277" s="9" t="n"/>
      <c r="F277" s="9" t="n"/>
      <c r="G277" s="18">
        <f>IF(OR(A277="",NOT(ISNUMBER(A277)),Setup!$B$5=""),"",MAX(0,DATEDIF(MIN(A277,Setup!$B$5),Setup!$B$5,"m")))</f>
        <v/>
      </c>
      <c r="H277" s="9" t="n"/>
    </row>
    <row r="278">
      <c r="A278" s="9" t="n"/>
      <c r="B278" s="9" t="n"/>
      <c r="C278" s="7" t="n"/>
      <c r="D278" s="9" t="n"/>
      <c r="E278" s="9" t="n"/>
      <c r="F278" s="9" t="n"/>
      <c r="G278" s="18">
        <f>IF(OR(A278="",NOT(ISNUMBER(A278)),Setup!$B$5=""),"",MAX(0,DATEDIF(MIN(A278,Setup!$B$5),Setup!$B$5,"m")))</f>
        <v/>
      </c>
      <c r="H278" s="9" t="n"/>
    </row>
    <row r="279">
      <c r="A279" s="9" t="n"/>
      <c r="B279" s="9" t="n"/>
      <c r="C279" s="7" t="n"/>
      <c r="D279" s="9" t="n"/>
      <c r="E279" s="9" t="n"/>
      <c r="F279" s="9" t="n"/>
      <c r="G279" s="18">
        <f>IF(OR(A279="",NOT(ISNUMBER(A279)),Setup!$B$5=""),"",MAX(0,DATEDIF(MIN(A279,Setup!$B$5),Setup!$B$5,"m")))</f>
        <v/>
      </c>
      <c r="H279" s="9" t="n"/>
    </row>
    <row r="280">
      <c r="A280" s="9" t="n"/>
      <c r="B280" s="9" t="n"/>
      <c r="C280" s="7" t="n"/>
      <c r="D280" s="9" t="n"/>
      <c r="E280" s="9" t="n"/>
      <c r="F280" s="9" t="n"/>
      <c r="G280" s="18">
        <f>IF(OR(A280="",NOT(ISNUMBER(A280)),Setup!$B$5=""),"",MAX(0,DATEDIF(MIN(A280,Setup!$B$5),Setup!$B$5,"m")))</f>
        <v/>
      </c>
      <c r="H280" s="9" t="n"/>
    </row>
    <row r="281">
      <c r="A281" s="9" t="n"/>
      <c r="B281" s="9" t="n"/>
      <c r="C281" s="7" t="n"/>
      <c r="D281" s="9" t="n"/>
      <c r="E281" s="9" t="n"/>
      <c r="F281" s="9" t="n"/>
      <c r="G281" s="18">
        <f>IF(OR(A281="",NOT(ISNUMBER(A281)),Setup!$B$5=""),"",MAX(0,DATEDIF(MIN(A281,Setup!$B$5),Setup!$B$5,"m")))</f>
        <v/>
      </c>
      <c r="H281" s="9" t="n"/>
    </row>
    <row r="282">
      <c r="A282" s="9" t="n"/>
      <c r="B282" s="9" t="n"/>
      <c r="C282" s="7" t="n"/>
      <c r="D282" s="9" t="n"/>
      <c r="E282" s="9" t="n"/>
      <c r="F282" s="9" t="n"/>
      <c r="G282" s="18">
        <f>IF(OR(A282="",NOT(ISNUMBER(A282)),Setup!$B$5=""),"",MAX(0,DATEDIF(MIN(A282,Setup!$B$5),Setup!$B$5,"m")))</f>
        <v/>
      </c>
      <c r="H282" s="9" t="n"/>
    </row>
    <row r="283">
      <c r="A283" s="9" t="n"/>
      <c r="B283" s="9" t="n"/>
      <c r="C283" s="7" t="n"/>
      <c r="D283" s="9" t="n"/>
      <c r="E283" s="9" t="n"/>
      <c r="F283" s="9" t="n"/>
      <c r="G283" s="18">
        <f>IF(OR(A283="",NOT(ISNUMBER(A283)),Setup!$B$5=""),"",MAX(0,DATEDIF(MIN(A283,Setup!$B$5),Setup!$B$5,"m")))</f>
        <v/>
      </c>
      <c r="H283" s="9" t="n"/>
    </row>
    <row r="284">
      <c r="A284" s="9" t="n"/>
      <c r="B284" s="9" t="n"/>
      <c r="C284" s="7" t="n"/>
      <c r="D284" s="9" t="n"/>
      <c r="E284" s="9" t="n"/>
      <c r="F284" s="9" t="n"/>
      <c r="G284" s="18">
        <f>IF(OR(A284="",NOT(ISNUMBER(A284)),Setup!$B$5=""),"",MAX(0,DATEDIF(MIN(A284,Setup!$B$5),Setup!$B$5,"m")))</f>
        <v/>
      </c>
      <c r="H284" s="9" t="n"/>
    </row>
    <row r="285">
      <c r="A285" s="9" t="n"/>
      <c r="B285" s="9" t="n"/>
      <c r="C285" s="7" t="n"/>
      <c r="D285" s="9" t="n"/>
      <c r="E285" s="9" t="n"/>
      <c r="F285" s="9" t="n"/>
      <c r="G285" s="18">
        <f>IF(OR(A285="",NOT(ISNUMBER(A285)),Setup!$B$5=""),"",MAX(0,DATEDIF(MIN(A285,Setup!$B$5),Setup!$B$5,"m")))</f>
        <v/>
      </c>
      <c r="H285" s="9" t="n"/>
    </row>
    <row r="286">
      <c r="A286" s="9" t="n"/>
      <c r="B286" s="9" t="n"/>
      <c r="C286" s="7" t="n"/>
      <c r="D286" s="9" t="n"/>
      <c r="E286" s="9" t="n"/>
      <c r="F286" s="9" t="n"/>
      <c r="G286" s="18">
        <f>IF(OR(A286="",NOT(ISNUMBER(A286)),Setup!$B$5=""),"",MAX(0,DATEDIF(MIN(A286,Setup!$B$5),Setup!$B$5,"m")))</f>
        <v/>
      </c>
      <c r="H286" s="9" t="n"/>
    </row>
    <row r="287">
      <c r="A287" s="9" t="n"/>
      <c r="B287" s="9" t="n"/>
      <c r="C287" s="7" t="n"/>
      <c r="D287" s="9" t="n"/>
      <c r="E287" s="9" t="n"/>
      <c r="F287" s="9" t="n"/>
      <c r="G287" s="18">
        <f>IF(OR(A287="",NOT(ISNUMBER(A287)),Setup!$B$5=""),"",MAX(0,DATEDIF(MIN(A287,Setup!$B$5),Setup!$B$5,"m")))</f>
        <v/>
      </c>
      <c r="H287" s="9" t="n"/>
    </row>
    <row r="288">
      <c r="A288" s="9" t="n"/>
      <c r="B288" s="9" t="n"/>
      <c r="C288" s="7" t="n"/>
      <c r="D288" s="9" t="n"/>
      <c r="E288" s="9" t="n"/>
      <c r="F288" s="9" t="n"/>
      <c r="G288" s="18">
        <f>IF(OR(A288="",NOT(ISNUMBER(A288)),Setup!$B$5=""),"",MAX(0,DATEDIF(MIN(A288,Setup!$B$5),Setup!$B$5,"m")))</f>
        <v/>
      </c>
      <c r="H288" s="9" t="n"/>
    </row>
    <row r="289">
      <c r="A289" s="9" t="n"/>
      <c r="B289" s="9" t="n"/>
      <c r="C289" s="7" t="n"/>
      <c r="D289" s="9" t="n"/>
      <c r="E289" s="9" t="n"/>
      <c r="F289" s="9" t="n"/>
      <c r="G289" s="18">
        <f>IF(OR(A289="",NOT(ISNUMBER(A289)),Setup!$B$5=""),"",MAX(0,DATEDIF(MIN(A289,Setup!$B$5),Setup!$B$5,"m")))</f>
        <v/>
      </c>
      <c r="H289" s="9" t="n"/>
    </row>
    <row r="290">
      <c r="A290" s="9" t="n"/>
      <c r="B290" s="9" t="n"/>
      <c r="C290" s="7" t="n"/>
      <c r="D290" s="9" t="n"/>
      <c r="E290" s="9" t="n"/>
      <c r="F290" s="9" t="n"/>
      <c r="G290" s="18">
        <f>IF(OR(A290="",NOT(ISNUMBER(A290)),Setup!$B$5=""),"",MAX(0,DATEDIF(MIN(A290,Setup!$B$5),Setup!$B$5,"m")))</f>
        <v/>
      </c>
      <c r="H290" s="9" t="n"/>
    </row>
    <row r="291">
      <c r="A291" s="9" t="n"/>
      <c r="B291" s="9" t="n"/>
      <c r="C291" s="7" t="n"/>
      <c r="D291" s="9" t="n"/>
      <c r="E291" s="9" t="n"/>
      <c r="F291" s="9" t="n"/>
      <c r="G291" s="18">
        <f>IF(OR(A291="",NOT(ISNUMBER(A291)),Setup!$B$5=""),"",MAX(0,DATEDIF(MIN(A291,Setup!$B$5),Setup!$B$5,"m")))</f>
        <v/>
      </c>
      <c r="H291" s="9" t="n"/>
    </row>
    <row r="292">
      <c r="A292" s="9" t="n"/>
      <c r="B292" s="9" t="n"/>
      <c r="C292" s="7" t="n"/>
      <c r="D292" s="9" t="n"/>
      <c r="E292" s="9" t="n"/>
      <c r="F292" s="9" t="n"/>
      <c r="G292" s="18">
        <f>IF(OR(A292="",NOT(ISNUMBER(A292)),Setup!$B$5=""),"",MAX(0,DATEDIF(MIN(A292,Setup!$B$5),Setup!$B$5,"m")))</f>
        <v/>
      </c>
      <c r="H292" s="9" t="n"/>
    </row>
    <row r="293">
      <c r="A293" s="9" t="n"/>
      <c r="B293" s="9" t="n"/>
      <c r="C293" s="7" t="n"/>
      <c r="D293" s="9" t="n"/>
      <c r="E293" s="9" t="n"/>
      <c r="F293" s="9" t="n"/>
      <c r="G293" s="18">
        <f>IF(OR(A293="",NOT(ISNUMBER(A293)),Setup!$B$5=""),"",MAX(0,DATEDIF(MIN(A293,Setup!$B$5),Setup!$B$5,"m")))</f>
        <v/>
      </c>
      <c r="H293" s="9" t="n"/>
    </row>
    <row r="294">
      <c r="A294" s="9" t="n"/>
      <c r="B294" s="9" t="n"/>
      <c r="C294" s="7" t="n"/>
      <c r="D294" s="9" t="n"/>
      <c r="E294" s="9" t="n"/>
      <c r="F294" s="9" t="n"/>
      <c r="G294" s="18">
        <f>IF(OR(A294="",NOT(ISNUMBER(A294)),Setup!$B$5=""),"",MAX(0,DATEDIF(MIN(A294,Setup!$B$5),Setup!$B$5,"m")))</f>
        <v/>
      </c>
      <c r="H294" s="9" t="n"/>
    </row>
    <row r="295">
      <c r="A295" s="9" t="n"/>
      <c r="B295" s="9" t="n"/>
      <c r="C295" s="7" t="n"/>
      <c r="D295" s="9" t="n"/>
      <c r="E295" s="9" t="n"/>
      <c r="F295" s="9" t="n"/>
      <c r="G295" s="18">
        <f>IF(OR(A295="",NOT(ISNUMBER(A295)),Setup!$B$5=""),"",MAX(0,DATEDIF(MIN(A295,Setup!$B$5),Setup!$B$5,"m")))</f>
        <v/>
      </c>
      <c r="H295" s="9" t="n"/>
    </row>
    <row r="296">
      <c r="A296" s="9" t="n"/>
      <c r="B296" s="9" t="n"/>
      <c r="C296" s="7" t="n"/>
      <c r="D296" s="9" t="n"/>
      <c r="E296" s="9" t="n"/>
      <c r="F296" s="9" t="n"/>
      <c r="G296" s="18">
        <f>IF(OR(A296="",NOT(ISNUMBER(A296)),Setup!$B$5=""),"",MAX(0,DATEDIF(MIN(A296,Setup!$B$5),Setup!$B$5,"m")))</f>
        <v/>
      </c>
      <c r="H296" s="9" t="n"/>
    </row>
    <row r="297">
      <c r="A297" s="9" t="n"/>
      <c r="B297" s="9" t="n"/>
      <c r="C297" s="7" t="n"/>
      <c r="D297" s="9" t="n"/>
      <c r="E297" s="9" t="n"/>
      <c r="F297" s="9" t="n"/>
      <c r="G297" s="18">
        <f>IF(OR(A297="",NOT(ISNUMBER(A297)),Setup!$B$5=""),"",MAX(0,DATEDIF(MIN(A297,Setup!$B$5),Setup!$B$5,"m")))</f>
        <v/>
      </c>
      <c r="H297" s="9" t="n"/>
    </row>
    <row r="298">
      <c r="A298" s="9" t="n"/>
      <c r="B298" s="9" t="n"/>
      <c r="C298" s="7" t="n"/>
      <c r="D298" s="9" t="n"/>
      <c r="E298" s="9" t="n"/>
      <c r="F298" s="9" t="n"/>
      <c r="G298" s="18">
        <f>IF(OR(A298="",NOT(ISNUMBER(A298)),Setup!$B$5=""),"",MAX(0,DATEDIF(MIN(A298,Setup!$B$5),Setup!$B$5,"m")))</f>
        <v/>
      </c>
      <c r="H298" s="9" t="n"/>
    </row>
    <row r="299">
      <c r="A299" s="9" t="n"/>
      <c r="B299" s="9" t="n"/>
      <c r="C299" s="7" t="n"/>
      <c r="D299" s="9" t="n"/>
      <c r="E299" s="9" t="n"/>
      <c r="F299" s="9" t="n"/>
      <c r="G299" s="18">
        <f>IF(OR(A299="",NOT(ISNUMBER(A299)),Setup!$B$5=""),"",MAX(0,DATEDIF(MIN(A299,Setup!$B$5),Setup!$B$5,"m")))</f>
        <v/>
      </c>
      <c r="H299" s="9" t="n"/>
    </row>
    <row r="300">
      <c r="A300" s="9" t="n"/>
      <c r="B300" s="9" t="n"/>
      <c r="C300" s="7" t="n"/>
      <c r="D300" s="9" t="n"/>
      <c r="E300" s="9" t="n"/>
      <c r="F300" s="9" t="n"/>
      <c r="G300" s="18">
        <f>IF(OR(A300="",NOT(ISNUMBER(A300)),Setup!$B$5=""),"",MAX(0,DATEDIF(MIN(A300,Setup!$B$5),Setup!$B$5,"m")))</f>
        <v/>
      </c>
      <c r="H300" s="9" t="n"/>
    </row>
  </sheetData>
  <conditionalFormatting sqref="B8">
    <cfRule type="expression" priority="1" dxfId="0">
      <formula>AND(ISNUMBER(B8),ROUND(B8,2)&lt;&gt;0)</formula>
    </cfRule>
    <cfRule type="expression" priority="2" dxfId="1">
      <formula>AND(ISNUMBER(B8),ROUND(B8,2)=0)</formula>
    </cfRule>
  </conditionalFormatting>
  <conditionalFormatting sqref="B9">
    <cfRule type="expression" priority="3" dxfId="0">
      <formula>AND(ISNUMBER(B9),ROUND(B9,2)&lt;&gt;0)</formula>
    </cfRule>
    <cfRule type="expression" priority="4" dxfId="1">
      <formula>AND(ISNUMBER(B9),ROUND(B9,2)=0)</formula>
    </cfRule>
  </conditionalFormatting>
  <conditionalFormatting sqref="B10">
    <cfRule type="expression" priority="5" dxfId="0">
      <formula>AND(ISNUMBER(B10),ROUND(B10,2)&lt;&gt;0)</formula>
    </cfRule>
    <cfRule type="expression" priority="6" dxfId="1">
      <formula>AND(ISNUMBER(B10),ROUND(B10,2)=0)</formula>
    </cfRule>
  </conditionalFormatting>
  <conditionalFormatting sqref="G13:G300">
    <cfRule type="expression" priority="7" dxfId="0">
      <formula>AND(ISNUMBER(G13),G13&gt;1,$H13="")</formula>
    </cfRule>
  </conditionalFormatting>
  <conditionalFormatting sqref="K10">
    <cfRule type="expression" priority="8" dxfId="0">
      <formula>AND(ISNUMBER(K10),ROUND(K10,2)&lt;&gt;0)</formula>
    </cfRule>
    <cfRule type="expression" priority="9" dxfId="1">
      <formula>AND(ISNUMBER(K10),ROUND(K10,2)=0)</formula>
    </cfRule>
  </conditionalFormatting>
  <dataValidations count="1">
    <dataValidation sqref="D4" showDropDown="0" showInputMessage="0" showErrorMessage="0" allowBlank="1" type="list">
      <formula1>=Setup!$A$39:$A$120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8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22" customWidth="1" min="3" max="3"/>
    <col width="12" customWidth="1" min="4" max="4"/>
    <col width="18" customWidth="1" min="5" max="5"/>
    <col width="24" customWidth="1" min="6" max="6"/>
    <col width="18" customWidth="1" min="7" max="7"/>
    <col width="18" customWidth="1" min="8" max="8"/>
    <col width="13" customWidth="1" min="9" max="9"/>
    <col width="20" customWidth="1" min="10" max="10"/>
    <col width="20" customWidth="1" min="11" max="11"/>
    <col width="22" customWidth="1" min="12" max="12"/>
  </cols>
  <sheetData>
    <row r="1">
      <c r="A1" s="1" t="inlineStr">
        <is>
          <t>4 — Multi-entity / multi-provider roll-up</t>
        </is>
      </c>
    </row>
    <row r="2">
      <c r="A2" s="3" t="inlineStr">
        <is>
          <t>One row per entity per period. Only needed if you run more than one entity or provider.</t>
        </is>
      </c>
    </row>
    <row r="3">
      <c r="A3" s="3" t="inlineStr">
        <is>
          <t>FX: enter the rate as REPORTING currency per 1 unit of LOCAL currency. A period register is a movement (average rate) while a GL closing balance uses the closing rate — a residual between them is expected and is not an error.</t>
        </is>
      </c>
    </row>
    <row r="5" ht="36" customHeight="1">
      <c r="A5" s="8" t="inlineStr">
        <is>
          <t>Entity</t>
        </is>
      </c>
      <c r="B5" s="8" t="inlineStr">
        <is>
          <t>Country</t>
        </is>
      </c>
      <c r="C5" s="8" t="inlineStr">
        <is>
          <t>Provider</t>
        </is>
      </c>
      <c r="D5" s="8" t="inlineStr">
        <is>
          <t>Local ccy</t>
        </is>
      </c>
      <c r="E5" s="8" t="inlineStr">
        <is>
          <t>Register total (local)</t>
        </is>
      </c>
      <c r="F5" s="8" t="inlineStr">
        <is>
          <t>FX rate (reporting per 1 local)</t>
        </is>
      </c>
      <c r="G5" s="8" t="inlineStr">
        <is>
          <t>Register (reporting)</t>
        </is>
      </c>
      <c r="H5" s="8" t="inlineStr">
        <is>
          <t>GL (reporting)</t>
        </is>
      </c>
      <c r="I5" s="8" t="inlineStr">
        <is>
          <t>Variance</t>
        </is>
      </c>
      <c r="J5" s="8" t="inlineStr">
        <is>
          <t>Unexplained (from sheet 2)</t>
        </is>
      </c>
      <c r="K5" s="8" t="inlineStr">
        <is>
          <t>Provider file format</t>
        </is>
      </c>
      <c r="L5" s="8" t="inlineStr">
        <is>
          <t>Minutes spent reformatting</t>
        </is>
      </c>
    </row>
    <row r="6">
      <c r="A6" s="5" t="inlineStr">
        <is>
          <t>EXAMPLE-1</t>
        </is>
      </c>
      <c r="B6" s="5" t="inlineStr">
        <is>
          <t>(country)</t>
        </is>
      </c>
      <c r="C6" s="5" t="inlineStr">
        <is>
          <t>(provider)</t>
        </is>
      </c>
      <c r="D6" s="5" t="inlineStr">
        <is>
          <t>EUR</t>
        </is>
      </c>
      <c r="E6" s="12" t="n">
        <v>250000</v>
      </c>
      <c r="F6" s="5" t="n">
        <v>1</v>
      </c>
      <c r="G6" s="16">
        <f>IF(COUNT(E6,F6)=2,ROUND(E6*F6,2),"")</f>
        <v/>
      </c>
      <c r="H6" s="12" t="n">
        <v>250000</v>
      </c>
      <c r="I6" s="16">
        <f>IF(COUNT(G6,H6)=2,ROUND(H6-G6,2),"")</f>
        <v/>
      </c>
      <c r="J6" s="12" t="n">
        <v>0</v>
      </c>
      <c r="K6" s="5" t="inlineStr">
        <is>
          <t>CSV</t>
        </is>
      </c>
      <c r="L6" s="5" t="n">
        <v>45</v>
      </c>
    </row>
    <row r="7">
      <c r="A7" s="9" t="n"/>
      <c r="B7" s="9" t="n"/>
      <c r="C7" s="9" t="n"/>
      <c r="D7" s="9" t="n"/>
      <c r="E7" s="7" t="n"/>
      <c r="F7" s="9" t="n"/>
      <c r="G7" s="16">
        <f>IF(COUNT(E7,F7)=2,ROUND(E7*F7,2),"")</f>
        <v/>
      </c>
      <c r="H7" s="7" t="n"/>
      <c r="I7" s="16">
        <f>IF(COUNT(G7,H7)=2,ROUND(H7-G7,2),"")</f>
        <v/>
      </c>
      <c r="J7" s="7" t="n"/>
      <c r="K7" s="9" t="n"/>
      <c r="L7" s="9" t="n"/>
    </row>
    <row r="8">
      <c r="A8" s="9" t="n"/>
      <c r="B8" s="9" t="n"/>
      <c r="C8" s="9" t="n"/>
      <c r="D8" s="9" t="n"/>
      <c r="E8" s="7" t="n"/>
      <c r="F8" s="9" t="n"/>
      <c r="G8" s="16">
        <f>IF(COUNT(E8,F8)=2,ROUND(E8*F8,2),"")</f>
        <v/>
      </c>
      <c r="H8" s="7" t="n"/>
      <c r="I8" s="16">
        <f>IF(COUNT(G8,H8)=2,ROUND(H8-G8,2),"")</f>
        <v/>
      </c>
      <c r="J8" s="7" t="n"/>
      <c r="K8" s="9" t="n"/>
      <c r="L8" s="9" t="n"/>
    </row>
    <row r="9">
      <c r="A9" s="9" t="n"/>
      <c r="B9" s="9" t="n"/>
      <c r="C9" s="9" t="n"/>
      <c r="D9" s="9" t="n"/>
      <c r="E9" s="7" t="n"/>
      <c r="F9" s="9" t="n"/>
      <c r="G9" s="16">
        <f>IF(COUNT(E9,F9)=2,ROUND(E9*F9,2),"")</f>
        <v/>
      </c>
      <c r="H9" s="7" t="n"/>
      <c r="I9" s="16">
        <f>IF(COUNT(G9,H9)=2,ROUND(H9-G9,2),"")</f>
        <v/>
      </c>
      <c r="J9" s="7" t="n"/>
      <c r="K9" s="9" t="n"/>
      <c r="L9" s="9" t="n"/>
    </row>
    <row r="10">
      <c r="A10" s="9" t="n"/>
      <c r="B10" s="9" t="n"/>
      <c r="C10" s="9" t="n"/>
      <c r="D10" s="9" t="n"/>
      <c r="E10" s="7" t="n"/>
      <c r="F10" s="9" t="n"/>
      <c r="G10" s="16">
        <f>IF(COUNT(E10,F10)=2,ROUND(E10*F10,2),"")</f>
        <v/>
      </c>
      <c r="H10" s="7" t="n"/>
      <c r="I10" s="16">
        <f>IF(COUNT(G10,H10)=2,ROUND(H10-G10,2),"")</f>
        <v/>
      </c>
      <c r="J10" s="7" t="n"/>
      <c r="K10" s="9" t="n"/>
      <c r="L10" s="9" t="n"/>
    </row>
    <row r="11">
      <c r="A11" s="9" t="n"/>
      <c r="B11" s="9" t="n"/>
      <c r="C11" s="9" t="n"/>
      <c r="D11" s="9" t="n"/>
      <c r="E11" s="7" t="n"/>
      <c r="F11" s="9" t="n"/>
      <c r="G11" s="16">
        <f>IF(COUNT(E11,F11)=2,ROUND(E11*F11,2),"")</f>
        <v/>
      </c>
      <c r="H11" s="7" t="n"/>
      <c r="I11" s="16">
        <f>IF(COUNT(G11,H11)=2,ROUND(H11-G11,2),"")</f>
        <v/>
      </c>
      <c r="J11" s="7" t="n"/>
      <c r="K11" s="9" t="n"/>
      <c r="L11" s="9" t="n"/>
    </row>
    <row r="12">
      <c r="A12" s="9" t="n"/>
      <c r="B12" s="9" t="n"/>
      <c r="C12" s="9" t="n"/>
      <c r="D12" s="9" t="n"/>
      <c r="E12" s="7" t="n"/>
      <c r="F12" s="9" t="n"/>
      <c r="G12" s="16">
        <f>IF(COUNT(E12,F12)=2,ROUND(E12*F12,2),"")</f>
        <v/>
      </c>
      <c r="H12" s="7" t="n"/>
      <c r="I12" s="16">
        <f>IF(COUNT(G12,H12)=2,ROUND(H12-G12,2),"")</f>
        <v/>
      </c>
      <c r="J12" s="7" t="n"/>
      <c r="K12" s="9" t="n"/>
      <c r="L12" s="9" t="n"/>
    </row>
    <row r="13">
      <c r="A13" s="9" t="n"/>
      <c r="B13" s="9" t="n"/>
      <c r="C13" s="9" t="n"/>
      <c r="D13" s="9" t="n"/>
      <c r="E13" s="7" t="n"/>
      <c r="F13" s="9" t="n"/>
      <c r="G13" s="16">
        <f>IF(COUNT(E13,F13)=2,ROUND(E13*F13,2),"")</f>
        <v/>
      </c>
      <c r="H13" s="7" t="n"/>
      <c r="I13" s="16">
        <f>IF(COUNT(G13,H13)=2,ROUND(H13-G13,2),"")</f>
        <v/>
      </c>
      <c r="J13" s="7" t="n"/>
      <c r="K13" s="9" t="n"/>
      <c r="L13" s="9" t="n"/>
    </row>
    <row r="14">
      <c r="A14" s="9" t="n"/>
      <c r="B14" s="9" t="n"/>
      <c r="C14" s="9" t="n"/>
      <c r="D14" s="9" t="n"/>
      <c r="E14" s="7" t="n"/>
      <c r="F14" s="9" t="n"/>
      <c r="G14" s="16">
        <f>IF(COUNT(E14,F14)=2,ROUND(E14*F14,2),"")</f>
        <v/>
      </c>
      <c r="H14" s="7" t="n"/>
      <c r="I14" s="16">
        <f>IF(COUNT(G14,H14)=2,ROUND(H14-G14,2),"")</f>
        <v/>
      </c>
      <c r="J14" s="7" t="n"/>
      <c r="K14" s="9" t="n"/>
      <c r="L14" s="9" t="n"/>
    </row>
    <row r="15">
      <c r="A15" s="9" t="n"/>
      <c r="B15" s="9" t="n"/>
      <c r="C15" s="9" t="n"/>
      <c r="D15" s="9" t="n"/>
      <c r="E15" s="7" t="n"/>
      <c r="F15" s="9" t="n"/>
      <c r="G15" s="16">
        <f>IF(COUNT(E15,F15)=2,ROUND(E15*F15,2),"")</f>
        <v/>
      </c>
      <c r="H15" s="7" t="n"/>
      <c r="I15" s="16">
        <f>IF(COUNT(G15,H15)=2,ROUND(H15-G15,2),"")</f>
        <v/>
      </c>
      <c r="J15" s="7" t="n"/>
      <c r="K15" s="9" t="n"/>
      <c r="L15" s="9" t="n"/>
    </row>
    <row r="16">
      <c r="A16" s="9" t="n"/>
      <c r="B16" s="9" t="n"/>
      <c r="C16" s="9" t="n"/>
      <c r="D16" s="9" t="n"/>
      <c r="E16" s="7" t="n"/>
      <c r="F16" s="9" t="n"/>
      <c r="G16" s="16">
        <f>IF(COUNT(E16,F16)=2,ROUND(E16*F16,2),"")</f>
        <v/>
      </c>
      <c r="H16" s="7" t="n"/>
      <c r="I16" s="16">
        <f>IF(COUNT(G16,H16)=2,ROUND(H16-G16,2),"")</f>
        <v/>
      </c>
      <c r="J16" s="7" t="n"/>
      <c r="K16" s="9" t="n"/>
      <c r="L16" s="9" t="n"/>
    </row>
    <row r="17">
      <c r="A17" s="9" t="n"/>
      <c r="B17" s="9" t="n"/>
      <c r="C17" s="9" t="n"/>
      <c r="D17" s="9" t="n"/>
      <c r="E17" s="7" t="n"/>
      <c r="F17" s="9" t="n"/>
      <c r="G17" s="16">
        <f>IF(COUNT(E17,F17)=2,ROUND(E17*F17,2),"")</f>
        <v/>
      </c>
      <c r="H17" s="7" t="n"/>
      <c r="I17" s="16">
        <f>IF(COUNT(G17,H17)=2,ROUND(H17-G17,2),"")</f>
        <v/>
      </c>
      <c r="J17" s="7" t="n"/>
      <c r="K17" s="9" t="n"/>
      <c r="L17" s="9" t="n"/>
    </row>
    <row r="18">
      <c r="A18" s="9" t="n"/>
      <c r="B18" s="9" t="n"/>
      <c r="C18" s="9" t="n"/>
      <c r="D18" s="9" t="n"/>
      <c r="E18" s="7" t="n"/>
      <c r="F18" s="9" t="n"/>
      <c r="G18" s="16">
        <f>IF(COUNT(E18,F18)=2,ROUND(E18*F18,2),"")</f>
        <v/>
      </c>
      <c r="H18" s="7" t="n"/>
      <c r="I18" s="16">
        <f>IF(COUNT(G18,H18)=2,ROUND(H18-G18,2),"")</f>
        <v/>
      </c>
      <c r="J18" s="7" t="n"/>
      <c r="K18" s="9" t="n"/>
      <c r="L18" s="9" t="n"/>
    </row>
    <row r="19">
      <c r="A19" s="9" t="n"/>
      <c r="B19" s="9" t="n"/>
      <c r="C19" s="9" t="n"/>
      <c r="D19" s="9" t="n"/>
      <c r="E19" s="7" t="n"/>
      <c r="F19" s="9" t="n"/>
      <c r="G19" s="16">
        <f>IF(COUNT(E19,F19)=2,ROUND(E19*F19,2),"")</f>
        <v/>
      </c>
      <c r="H19" s="7" t="n"/>
      <c r="I19" s="16">
        <f>IF(COUNT(G19,H19)=2,ROUND(H19-G19,2),"")</f>
        <v/>
      </c>
      <c r="J19" s="7" t="n"/>
      <c r="K19" s="9" t="n"/>
      <c r="L19" s="9" t="n"/>
    </row>
    <row r="20">
      <c r="A20" s="9" t="n"/>
      <c r="B20" s="9" t="n"/>
      <c r="C20" s="9" t="n"/>
      <c r="D20" s="9" t="n"/>
      <c r="E20" s="7" t="n"/>
      <c r="F20" s="9" t="n"/>
      <c r="G20" s="16">
        <f>IF(COUNT(E20,F20)=2,ROUND(E20*F20,2),"")</f>
        <v/>
      </c>
      <c r="H20" s="7" t="n"/>
      <c r="I20" s="16">
        <f>IF(COUNT(G20,H20)=2,ROUND(H20-G20,2),"")</f>
        <v/>
      </c>
      <c r="J20" s="7" t="n"/>
      <c r="K20" s="9" t="n"/>
      <c r="L20" s="9" t="n"/>
    </row>
    <row r="21">
      <c r="A21" s="9" t="n"/>
      <c r="B21" s="9" t="n"/>
      <c r="C21" s="9" t="n"/>
      <c r="D21" s="9" t="n"/>
      <c r="E21" s="7" t="n"/>
      <c r="F21" s="9" t="n"/>
      <c r="G21" s="16">
        <f>IF(COUNT(E21,F21)=2,ROUND(E21*F21,2),"")</f>
        <v/>
      </c>
      <c r="H21" s="7" t="n"/>
      <c r="I21" s="16">
        <f>IF(COUNT(G21,H21)=2,ROUND(H21-G21,2),"")</f>
        <v/>
      </c>
      <c r="J21" s="7" t="n"/>
      <c r="K21" s="9" t="n"/>
      <c r="L21" s="9" t="n"/>
    </row>
    <row r="22">
      <c r="A22" s="9" t="n"/>
      <c r="B22" s="9" t="n"/>
      <c r="C22" s="9" t="n"/>
      <c r="D22" s="9" t="n"/>
      <c r="E22" s="7" t="n"/>
      <c r="F22" s="9" t="n"/>
      <c r="G22" s="16">
        <f>IF(COUNT(E22,F22)=2,ROUND(E22*F22,2),"")</f>
        <v/>
      </c>
      <c r="H22" s="7" t="n"/>
      <c r="I22" s="16">
        <f>IF(COUNT(G22,H22)=2,ROUND(H22-G22,2),"")</f>
        <v/>
      </c>
      <c r="J22" s="7" t="n"/>
      <c r="K22" s="9" t="n"/>
      <c r="L22" s="9" t="n"/>
    </row>
    <row r="23">
      <c r="A23" s="9" t="n"/>
      <c r="B23" s="9" t="n"/>
      <c r="C23" s="9" t="n"/>
      <c r="D23" s="9" t="n"/>
      <c r="E23" s="7" t="n"/>
      <c r="F23" s="9" t="n"/>
      <c r="G23" s="16">
        <f>IF(COUNT(E23,F23)=2,ROUND(E23*F23,2),"")</f>
        <v/>
      </c>
      <c r="H23" s="7" t="n"/>
      <c r="I23" s="16">
        <f>IF(COUNT(G23,H23)=2,ROUND(H23-G23,2),"")</f>
        <v/>
      </c>
      <c r="J23" s="7" t="n"/>
      <c r="K23" s="9" t="n"/>
      <c r="L23" s="9" t="n"/>
    </row>
    <row r="24">
      <c r="A24" s="9" t="n"/>
      <c r="B24" s="9" t="n"/>
      <c r="C24" s="9" t="n"/>
      <c r="D24" s="9" t="n"/>
      <c r="E24" s="7" t="n"/>
      <c r="F24" s="9" t="n"/>
      <c r="G24" s="16">
        <f>IF(COUNT(E24,F24)=2,ROUND(E24*F24,2),"")</f>
        <v/>
      </c>
      <c r="H24" s="7" t="n"/>
      <c r="I24" s="16">
        <f>IF(COUNT(G24,H24)=2,ROUND(H24-G24,2),"")</f>
        <v/>
      </c>
      <c r="J24" s="7" t="n"/>
      <c r="K24" s="9" t="n"/>
      <c r="L24" s="9" t="n"/>
    </row>
    <row r="25">
      <c r="A25" s="9" t="n"/>
      <c r="B25" s="9" t="n"/>
      <c r="C25" s="9" t="n"/>
      <c r="D25" s="9" t="n"/>
      <c r="E25" s="7" t="n"/>
      <c r="F25" s="9" t="n"/>
      <c r="G25" s="16">
        <f>IF(COUNT(E25,F25)=2,ROUND(E25*F25,2),"")</f>
        <v/>
      </c>
      <c r="H25" s="7" t="n"/>
      <c r="I25" s="16">
        <f>IF(COUNT(G25,H25)=2,ROUND(H25-G25,2),"")</f>
        <v/>
      </c>
      <c r="J25" s="7" t="n"/>
      <c r="K25" s="9" t="n"/>
      <c r="L25" s="9" t="n"/>
    </row>
    <row r="26">
      <c r="A26" s="9" t="n"/>
      <c r="B26" s="9" t="n"/>
      <c r="C26" s="9" t="n"/>
      <c r="D26" s="9" t="n"/>
      <c r="E26" s="7" t="n"/>
      <c r="F26" s="9" t="n"/>
      <c r="G26" s="16">
        <f>IF(COUNT(E26,F26)=2,ROUND(E26*F26,2),"")</f>
        <v/>
      </c>
      <c r="H26" s="7" t="n"/>
      <c r="I26" s="16">
        <f>IF(COUNT(G26,H26)=2,ROUND(H26-G26,2),"")</f>
        <v/>
      </c>
      <c r="J26" s="7" t="n"/>
      <c r="K26" s="9" t="n"/>
      <c r="L26" s="9" t="n"/>
    </row>
    <row r="27">
      <c r="A27" s="9" t="n"/>
      <c r="B27" s="9" t="n"/>
      <c r="C27" s="9" t="n"/>
      <c r="D27" s="9" t="n"/>
      <c r="E27" s="7" t="n"/>
      <c r="F27" s="9" t="n"/>
      <c r="G27" s="16">
        <f>IF(COUNT(E27,F27)=2,ROUND(E27*F27,2),"")</f>
        <v/>
      </c>
      <c r="H27" s="7" t="n"/>
      <c r="I27" s="16">
        <f>IF(COUNT(G27,H27)=2,ROUND(H27-G27,2),"")</f>
        <v/>
      </c>
      <c r="J27" s="7" t="n"/>
      <c r="K27" s="9" t="n"/>
      <c r="L27" s="9" t="n"/>
    </row>
    <row r="28">
      <c r="A28" s="9" t="n"/>
      <c r="B28" s="9" t="n"/>
      <c r="C28" s="9" t="n"/>
      <c r="D28" s="9" t="n"/>
      <c r="E28" s="7" t="n"/>
      <c r="F28" s="9" t="n"/>
      <c r="G28" s="16">
        <f>IF(COUNT(E28,F28)=2,ROUND(E28*F28,2),"")</f>
        <v/>
      </c>
      <c r="H28" s="7" t="n"/>
      <c r="I28" s="16">
        <f>IF(COUNT(G28,H28)=2,ROUND(H28-G28,2),"")</f>
        <v/>
      </c>
      <c r="J28" s="7" t="n"/>
      <c r="K28" s="9" t="n"/>
      <c r="L28" s="9" t="n"/>
    </row>
    <row r="29">
      <c r="A29" s="9" t="n"/>
      <c r="B29" s="9" t="n"/>
      <c r="C29" s="9" t="n"/>
      <c r="D29" s="9" t="n"/>
      <c r="E29" s="7" t="n"/>
      <c r="F29" s="9" t="n"/>
      <c r="G29" s="16">
        <f>IF(COUNT(E29,F29)=2,ROUND(E29*F29,2),"")</f>
        <v/>
      </c>
      <c r="H29" s="7" t="n"/>
      <c r="I29" s="16">
        <f>IF(COUNT(G29,H29)=2,ROUND(H29-G29,2),"")</f>
        <v/>
      </c>
      <c r="J29" s="7" t="n"/>
      <c r="K29" s="9" t="n"/>
      <c r="L29" s="9" t="n"/>
    </row>
    <row r="30">
      <c r="A30" s="9" t="n"/>
      <c r="B30" s="9" t="n"/>
      <c r="C30" s="9" t="n"/>
      <c r="D30" s="9" t="n"/>
      <c r="E30" s="7" t="n"/>
      <c r="F30" s="9" t="n"/>
      <c r="G30" s="16">
        <f>IF(COUNT(E30,F30)=2,ROUND(E30*F30,2),"")</f>
        <v/>
      </c>
      <c r="H30" s="7" t="n"/>
      <c r="I30" s="16">
        <f>IF(COUNT(G30,H30)=2,ROUND(H30-G30,2),"")</f>
        <v/>
      </c>
      <c r="J30" s="7" t="n"/>
      <c r="K30" s="9" t="n"/>
      <c r="L30" s="9" t="n"/>
    </row>
    <row r="31">
      <c r="A31" s="9" t="n"/>
      <c r="B31" s="9" t="n"/>
      <c r="C31" s="9" t="n"/>
      <c r="D31" s="9" t="n"/>
      <c r="E31" s="7" t="n"/>
      <c r="F31" s="9" t="n"/>
      <c r="G31" s="16">
        <f>IF(COUNT(E31,F31)=2,ROUND(E31*F31,2),"")</f>
        <v/>
      </c>
      <c r="H31" s="7" t="n"/>
      <c r="I31" s="16">
        <f>IF(COUNT(G31,H31)=2,ROUND(H31-G31,2),"")</f>
        <v/>
      </c>
      <c r="J31" s="7" t="n"/>
      <c r="K31" s="9" t="n"/>
      <c r="L31" s="9" t="n"/>
    </row>
    <row r="32">
      <c r="A32" s="9" t="n"/>
      <c r="B32" s="9" t="n"/>
      <c r="C32" s="9" t="n"/>
      <c r="D32" s="9" t="n"/>
      <c r="E32" s="7" t="n"/>
      <c r="F32" s="9" t="n"/>
      <c r="G32" s="16">
        <f>IF(COUNT(E32,F32)=2,ROUND(E32*F32,2),"")</f>
        <v/>
      </c>
      <c r="H32" s="7" t="n"/>
      <c r="I32" s="16">
        <f>IF(COUNT(G32,H32)=2,ROUND(H32-G32,2),"")</f>
        <v/>
      </c>
      <c r="J32" s="7" t="n"/>
      <c r="K32" s="9" t="n"/>
      <c r="L32" s="9" t="n"/>
    </row>
    <row r="33">
      <c r="A33" s="9" t="n"/>
      <c r="B33" s="9" t="n"/>
      <c r="C33" s="9" t="n"/>
      <c r="D33" s="9" t="n"/>
      <c r="E33" s="7" t="n"/>
      <c r="F33" s="9" t="n"/>
      <c r="G33" s="16">
        <f>IF(COUNT(E33,F33)=2,ROUND(E33*F33,2),"")</f>
        <v/>
      </c>
      <c r="H33" s="7" t="n"/>
      <c r="I33" s="16">
        <f>IF(COUNT(G33,H33)=2,ROUND(H33-G33,2),"")</f>
        <v/>
      </c>
      <c r="J33" s="7" t="n"/>
      <c r="K33" s="9" t="n"/>
      <c r="L33" s="9" t="n"/>
    </row>
    <row r="34">
      <c r="A34" s="9" t="n"/>
      <c r="B34" s="9" t="n"/>
      <c r="C34" s="9" t="n"/>
      <c r="D34" s="9" t="n"/>
      <c r="E34" s="7" t="n"/>
      <c r="F34" s="9" t="n"/>
      <c r="G34" s="16">
        <f>IF(COUNT(E34,F34)=2,ROUND(E34*F34,2),"")</f>
        <v/>
      </c>
      <c r="H34" s="7" t="n"/>
      <c r="I34" s="16">
        <f>IF(COUNT(G34,H34)=2,ROUND(H34-G34,2),"")</f>
        <v/>
      </c>
      <c r="J34" s="7" t="n"/>
      <c r="K34" s="9" t="n"/>
      <c r="L34" s="9" t="n"/>
    </row>
    <row r="35">
      <c r="A35" s="9" t="n"/>
      <c r="B35" s="9" t="n"/>
      <c r="C35" s="9" t="n"/>
      <c r="D35" s="9" t="n"/>
      <c r="E35" s="7" t="n"/>
      <c r="F35" s="9" t="n"/>
      <c r="G35" s="16">
        <f>IF(COUNT(E35,F35)=2,ROUND(E35*F35,2),"")</f>
        <v/>
      </c>
      <c r="H35" s="7" t="n"/>
      <c r="I35" s="16">
        <f>IF(COUNT(G35,H35)=2,ROUND(H35-G35,2),"")</f>
        <v/>
      </c>
      <c r="J35" s="7" t="n"/>
      <c r="K35" s="9" t="n"/>
      <c r="L35" s="9" t="n"/>
    </row>
    <row r="36">
      <c r="A36" s="9" t="n"/>
      <c r="B36" s="9" t="n"/>
      <c r="C36" s="9" t="n"/>
      <c r="D36" s="9" t="n"/>
      <c r="E36" s="7" t="n"/>
      <c r="F36" s="9" t="n"/>
      <c r="G36" s="16">
        <f>IF(COUNT(E36,F36)=2,ROUND(E36*F36,2),"")</f>
        <v/>
      </c>
      <c r="H36" s="7" t="n"/>
      <c r="I36" s="16">
        <f>IF(COUNT(G36,H36)=2,ROUND(H36-G36,2),"")</f>
        <v/>
      </c>
      <c r="J36" s="7" t="n"/>
      <c r="K36" s="9" t="n"/>
      <c r="L36" s="9" t="n"/>
    </row>
    <row r="37">
      <c r="A37" s="9" t="n"/>
      <c r="B37" s="9" t="n"/>
      <c r="C37" s="9" t="n"/>
      <c r="D37" s="9" t="n"/>
      <c r="E37" s="7" t="n"/>
      <c r="F37" s="9" t="n"/>
      <c r="G37" s="16">
        <f>IF(COUNT(E37,F37)=2,ROUND(E37*F37,2),"")</f>
        <v/>
      </c>
      <c r="H37" s="7" t="n"/>
      <c r="I37" s="16">
        <f>IF(COUNT(G37,H37)=2,ROUND(H37-G37,2),"")</f>
        <v/>
      </c>
      <c r="J37" s="7" t="n"/>
      <c r="K37" s="9" t="n"/>
      <c r="L37" s="9" t="n"/>
    </row>
    <row r="38">
      <c r="A38" s="9" t="n"/>
      <c r="B38" s="9" t="n"/>
      <c r="C38" s="9" t="n"/>
      <c r="D38" s="9" t="n"/>
      <c r="E38" s="7" t="n"/>
      <c r="F38" s="9" t="n"/>
      <c r="G38" s="16">
        <f>IF(COUNT(E38,F38)=2,ROUND(E38*F38,2),"")</f>
        <v/>
      </c>
      <c r="H38" s="7" t="n"/>
      <c r="I38" s="16">
        <f>IF(COUNT(G38,H38)=2,ROUND(H38-G38,2),"")</f>
        <v/>
      </c>
      <c r="J38" s="7" t="n"/>
      <c r="K38" s="9" t="n"/>
      <c r="L38" s="9" t="n"/>
    </row>
    <row r="39">
      <c r="A39" s="9" t="n"/>
      <c r="B39" s="9" t="n"/>
      <c r="C39" s="9" t="n"/>
      <c r="D39" s="9" t="n"/>
      <c r="E39" s="7" t="n"/>
      <c r="F39" s="9" t="n"/>
      <c r="G39" s="16">
        <f>IF(COUNT(E39,F39)=2,ROUND(E39*F39,2),"")</f>
        <v/>
      </c>
      <c r="H39" s="7" t="n"/>
      <c r="I39" s="16">
        <f>IF(COUNT(G39,H39)=2,ROUND(H39-G39,2),"")</f>
        <v/>
      </c>
      <c r="J39" s="7" t="n"/>
      <c r="K39" s="9" t="n"/>
      <c r="L39" s="9" t="n"/>
    </row>
    <row r="40">
      <c r="A40" s="9" t="n"/>
      <c r="B40" s="9" t="n"/>
      <c r="C40" s="9" t="n"/>
      <c r="D40" s="9" t="n"/>
      <c r="E40" s="7" t="n"/>
      <c r="F40" s="9" t="n"/>
      <c r="G40" s="16">
        <f>IF(COUNT(E40,F40)=2,ROUND(E40*F40,2),"")</f>
        <v/>
      </c>
      <c r="H40" s="7" t="n"/>
      <c r="I40" s="16">
        <f>IF(COUNT(G40,H40)=2,ROUND(H40-G40,2),"")</f>
        <v/>
      </c>
      <c r="J40" s="7" t="n"/>
      <c r="K40" s="9" t="n"/>
      <c r="L40" s="9" t="n"/>
    </row>
    <row r="41">
      <c r="A41" s="9" t="n"/>
      <c r="B41" s="9" t="n"/>
      <c r="C41" s="9" t="n"/>
      <c r="D41" s="9" t="n"/>
      <c r="E41" s="7" t="n"/>
      <c r="F41" s="9" t="n"/>
      <c r="G41" s="16">
        <f>IF(COUNT(E41,F41)=2,ROUND(E41*F41,2),"")</f>
        <v/>
      </c>
      <c r="H41" s="7" t="n"/>
      <c r="I41" s="16">
        <f>IF(COUNT(G41,H41)=2,ROUND(H41-G41,2),"")</f>
        <v/>
      </c>
      <c r="J41" s="7" t="n"/>
      <c r="K41" s="9" t="n"/>
      <c r="L41" s="9" t="n"/>
    </row>
    <row r="42">
      <c r="A42" s="9" t="n"/>
      <c r="B42" s="9" t="n"/>
      <c r="C42" s="9" t="n"/>
      <c r="D42" s="9" t="n"/>
      <c r="E42" s="7" t="n"/>
      <c r="F42" s="9" t="n"/>
      <c r="G42" s="16">
        <f>IF(COUNT(E42,F42)=2,ROUND(E42*F42,2),"")</f>
        <v/>
      </c>
      <c r="H42" s="7" t="n"/>
      <c r="I42" s="16">
        <f>IF(COUNT(G42,H42)=2,ROUND(H42-G42,2),"")</f>
        <v/>
      </c>
      <c r="J42" s="7" t="n"/>
      <c r="K42" s="9" t="n"/>
      <c r="L42" s="9" t="n"/>
    </row>
    <row r="43">
      <c r="A43" s="9" t="n"/>
      <c r="B43" s="9" t="n"/>
      <c r="C43" s="9" t="n"/>
      <c r="D43" s="9" t="n"/>
      <c r="E43" s="7" t="n"/>
      <c r="F43" s="9" t="n"/>
      <c r="G43" s="16">
        <f>IF(COUNT(E43,F43)=2,ROUND(E43*F43,2),"")</f>
        <v/>
      </c>
      <c r="H43" s="7" t="n"/>
      <c r="I43" s="16">
        <f>IF(COUNT(G43,H43)=2,ROUND(H43-G43,2),"")</f>
        <v/>
      </c>
      <c r="J43" s="7" t="n"/>
      <c r="K43" s="9" t="n"/>
      <c r="L43" s="9" t="n"/>
    </row>
    <row r="44">
      <c r="A44" s="9" t="n"/>
      <c r="B44" s="9" t="n"/>
      <c r="C44" s="9" t="n"/>
      <c r="D44" s="9" t="n"/>
      <c r="E44" s="7" t="n"/>
      <c r="F44" s="9" t="n"/>
      <c r="G44" s="16">
        <f>IF(COUNT(E44,F44)=2,ROUND(E44*F44,2),"")</f>
        <v/>
      </c>
      <c r="H44" s="7" t="n"/>
      <c r="I44" s="16">
        <f>IF(COUNT(G44,H44)=2,ROUND(H44-G44,2),"")</f>
        <v/>
      </c>
      <c r="J44" s="7" t="n"/>
      <c r="K44" s="9" t="n"/>
      <c r="L44" s="9" t="n"/>
    </row>
    <row r="45">
      <c r="A45" s="9" t="n"/>
      <c r="B45" s="9" t="n"/>
      <c r="C45" s="9" t="n"/>
      <c r="D45" s="9" t="n"/>
      <c r="E45" s="7" t="n"/>
      <c r="F45" s="9" t="n"/>
      <c r="G45" s="16">
        <f>IF(COUNT(E45,F45)=2,ROUND(E45*F45,2),"")</f>
        <v/>
      </c>
      <c r="H45" s="7" t="n"/>
      <c r="I45" s="16">
        <f>IF(COUNT(G45,H45)=2,ROUND(H45-G45,2),"")</f>
        <v/>
      </c>
      <c r="J45" s="7" t="n"/>
      <c r="K45" s="9" t="n"/>
      <c r="L45" s="9" t="n"/>
    </row>
    <row r="46">
      <c r="A46" s="9" t="n"/>
      <c r="B46" s="9" t="n"/>
      <c r="C46" s="9" t="n"/>
      <c r="D46" s="9" t="n"/>
      <c r="E46" s="7" t="n"/>
      <c r="F46" s="9" t="n"/>
      <c r="G46" s="16">
        <f>IF(COUNT(E46,F46)=2,ROUND(E46*F46,2),"")</f>
        <v/>
      </c>
      <c r="H46" s="7" t="n"/>
      <c r="I46" s="16">
        <f>IF(COUNT(G46,H46)=2,ROUND(H46-G46,2),"")</f>
        <v/>
      </c>
      <c r="J46" s="7" t="n"/>
      <c r="K46" s="9" t="n"/>
      <c r="L46" s="9" t="n"/>
    </row>
    <row r="47">
      <c r="A47" s="9" t="n"/>
      <c r="B47" s="9" t="n"/>
      <c r="C47" s="9" t="n"/>
      <c r="D47" s="9" t="n"/>
      <c r="E47" s="7" t="n"/>
      <c r="F47" s="9" t="n"/>
      <c r="G47" s="16">
        <f>IF(COUNT(E47,F47)=2,ROUND(E47*F47,2),"")</f>
        <v/>
      </c>
      <c r="H47" s="7" t="n"/>
      <c r="I47" s="16">
        <f>IF(COUNT(G47,H47)=2,ROUND(H47-G47,2),"")</f>
        <v/>
      </c>
      <c r="J47" s="7" t="n"/>
      <c r="K47" s="9" t="n"/>
      <c r="L47" s="9" t="n"/>
    </row>
    <row r="48">
      <c r="A48" s="9" t="n"/>
      <c r="B48" s="9" t="n"/>
      <c r="C48" s="9" t="n"/>
      <c r="D48" s="9" t="n"/>
      <c r="E48" s="7" t="n"/>
      <c r="F48" s="9" t="n"/>
      <c r="G48" s="16">
        <f>IF(COUNT(E48,F48)=2,ROUND(E48*F48,2),"")</f>
        <v/>
      </c>
      <c r="H48" s="7" t="n"/>
      <c r="I48" s="16">
        <f>IF(COUNT(G48,H48)=2,ROUND(H48-G48,2),"")</f>
        <v/>
      </c>
      <c r="J48" s="7" t="n"/>
      <c r="K48" s="9" t="n"/>
      <c r="L48" s="9" t="n"/>
    </row>
    <row r="49">
      <c r="A49" s="9" t="n"/>
      <c r="B49" s="9" t="n"/>
      <c r="C49" s="9" t="n"/>
      <c r="D49" s="9" t="n"/>
      <c r="E49" s="7" t="n"/>
      <c r="F49" s="9" t="n"/>
      <c r="G49" s="16">
        <f>IF(COUNT(E49,F49)=2,ROUND(E49*F49,2),"")</f>
        <v/>
      </c>
      <c r="H49" s="7" t="n"/>
      <c r="I49" s="16">
        <f>IF(COUNT(G49,H49)=2,ROUND(H49-G49,2),"")</f>
        <v/>
      </c>
      <c r="J49" s="7" t="n"/>
      <c r="K49" s="9" t="n"/>
      <c r="L49" s="9" t="n"/>
    </row>
    <row r="50">
      <c r="A50" s="9" t="n"/>
      <c r="B50" s="9" t="n"/>
      <c r="C50" s="9" t="n"/>
      <c r="D50" s="9" t="n"/>
      <c r="E50" s="7" t="n"/>
      <c r="F50" s="9" t="n"/>
      <c r="G50" s="16">
        <f>IF(COUNT(E50,F50)=2,ROUND(E50*F50,2),"")</f>
        <v/>
      </c>
      <c r="H50" s="7" t="n"/>
      <c r="I50" s="16">
        <f>IF(COUNT(G50,H50)=2,ROUND(H50-G50,2),"")</f>
        <v/>
      </c>
      <c r="J50" s="7" t="n"/>
      <c r="K50" s="9" t="n"/>
      <c r="L50" s="9" t="n"/>
    </row>
    <row r="51">
      <c r="A51" s="9" t="n"/>
      <c r="B51" s="9" t="n"/>
      <c r="C51" s="9" t="n"/>
      <c r="D51" s="9" t="n"/>
      <c r="E51" s="7" t="n"/>
      <c r="F51" s="9" t="n"/>
      <c r="G51" s="16">
        <f>IF(COUNT(E51,F51)=2,ROUND(E51*F51,2),"")</f>
        <v/>
      </c>
      <c r="H51" s="7" t="n"/>
      <c r="I51" s="16">
        <f>IF(COUNT(G51,H51)=2,ROUND(H51-G51,2),"")</f>
        <v/>
      </c>
      <c r="J51" s="7" t="n"/>
      <c r="K51" s="9" t="n"/>
      <c r="L51" s="9" t="n"/>
    </row>
    <row r="52">
      <c r="A52" s="9" t="n"/>
      <c r="B52" s="9" t="n"/>
      <c r="C52" s="9" t="n"/>
      <c r="D52" s="9" t="n"/>
      <c r="E52" s="7" t="n"/>
      <c r="F52" s="9" t="n"/>
      <c r="G52" s="16">
        <f>IF(COUNT(E52,F52)=2,ROUND(E52*F52,2),"")</f>
        <v/>
      </c>
      <c r="H52" s="7" t="n"/>
      <c r="I52" s="16">
        <f>IF(COUNT(G52,H52)=2,ROUND(H52-G52,2),"")</f>
        <v/>
      </c>
      <c r="J52" s="7" t="n"/>
      <c r="K52" s="9" t="n"/>
      <c r="L52" s="9" t="n"/>
    </row>
    <row r="53">
      <c r="A53" s="9" t="n"/>
      <c r="B53" s="9" t="n"/>
      <c r="C53" s="9" t="n"/>
      <c r="D53" s="9" t="n"/>
      <c r="E53" s="7" t="n"/>
      <c r="F53" s="9" t="n"/>
      <c r="G53" s="16">
        <f>IF(COUNT(E53,F53)=2,ROUND(E53*F53,2),"")</f>
        <v/>
      </c>
      <c r="H53" s="7" t="n"/>
      <c r="I53" s="16">
        <f>IF(COUNT(G53,H53)=2,ROUND(H53-G53,2),"")</f>
        <v/>
      </c>
      <c r="J53" s="7" t="n"/>
      <c r="K53" s="9" t="n"/>
      <c r="L53" s="9" t="n"/>
    </row>
    <row r="54">
      <c r="A54" s="9" t="n"/>
      <c r="B54" s="9" t="n"/>
      <c r="C54" s="9" t="n"/>
      <c r="D54" s="9" t="n"/>
      <c r="E54" s="7" t="n"/>
      <c r="F54" s="9" t="n"/>
      <c r="G54" s="16">
        <f>IF(COUNT(E54,F54)=2,ROUND(E54*F54,2),"")</f>
        <v/>
      </c>
      <c r="H54" s="7" t="n"/>
      <c r="I54" s="16">
        <f>IF(COUNT(G54,H54)=2,ROUND(H54-G54,2),"")</f>
        <v/>
      </c>
      <c r="J54" s="7" t="n"/>
      <c r="K54" s="9" t="n"/>
      <c r="L54" s="9" t="n"/>
    </row>
    <row r="55">
      <c r="A55" s="9" t="n"/>
      <c r="B55" s="9" t="n"/>
      <c r="C55" s="9" t="n"/>
      <c r="D55" s="9" t="n"/>
      <c r="E55" s="7" t="n"/>
      <c r="F55" s="9" t="n"/>
      <c r="G55" s="16">
        <f>IF(COUNT(E55,F55)=2,ROUND(E55*F55,2),"")</f>
        <v/>
      </c>
      <c r="H55" s="7" t="n"/>
      <c r="I55" s="16">
        <f>IF(COUNT(G55,H55)=2,ROUND(H55-G55,2),"")</f>
        <v/>
      </c>
      <c r="J55" s="7" t="n"/>
      <c r="K55" s="9" t="n"/>
      <c r="L55" s="9" t="n"/>
    </row>
    <row r="56">
      <c r="A56" s="9" t="n"/>
      <c r="B56" s="9" t="n"/>
      <c r="C56" s="9" t="n"/>
      <c r="D56" s="9" t="n"/>
      <c r="E56" s="7" t="n"/>
      <c r="F56" s="9" t="n"/>
      <c r="G56" s="16">
        <f>IF(COUNT(E56,F56)=2,ROUND(E56*F56,2),"")</f>
        <v/>
      </c>
      <c r="H56" s="7" t="n"/>
      <c r="I56" s="16">
        <f>IF(COUNT(G56,H56)=2,ROUND(H56-G56,2),"")</f>
        <v/>
      </c>
      <c r="J56" s="7" t="n"/>
      <c r="K56" s="9" t="n"/>
      <c r="L56" s="9" t="n"/>
    </row>
    <row r="57">
      <c r="A57" s="9" t="n"/>
      <c r="B57" s="9" t="n"/>
      <c r="C57" s="9" t="n"/>
      <c r="D57" s="9" t="n"/>
      <c r="E57" s="7" t="n"/>
      <c r="F57" s="9" t="n"/>
      <c r="G57" s="16">
        <f>IF(COUNT(E57,F57)=2,ROUND(E57*F57,2),"")</f>
        <v/>
      </c>
      <c r="H57" s="7" t="n"/>
      <c r="I57" s="16">
        <f>IF(COUNT(G57,H57)=2,ROUND(H57-G57,2),"")</f>
        <v/>
      </c>
      <c r="J57" s="7" t="n"/>
      <c r="K57" s="9" t="n"/>
      <c r="L57" s="9" t="n"/>
    </row>
    <row r="58">
      <c r="A58" s="9" t="n"/>
      <c r="B58" s="9" t="n"/>
      <c r="C58" s="9" t="n"/>
      <c r="D58" s="9" t="n"/>
      <c r="E58" s="7" t="n"/>
      <c r="F58" s="9" t="n"/>
      <c r="G58" s="16">
        <f>IF(COUNT(E58,F58)=2,ROUND(E58*F58,2),"")</f>
        <v/>
      </c>
      <c r="H58" s="7" t="n"/>
      <c r="I58" s="16">
        <f>IF(COUNT(G58,H58)=2,ROUND(H58-G58,2),"")</f>
        <v/>
      </c>
      <c r="J58" s="7" t="n"/>
      <c r="K58" s="9" t="n"/>
      <c r="L58" s="9" t="n"/>
    </row>
    <row r="59">
      <c r="A59" s="9" t="n"/>
      <c r="B59" s="9" t="n"/>
      <c r="C59" s="9" t="n"/>
      <c r="D59" s="9" t="n"/>
      <c r="E59" s="7" t="n"/>
      <c r="F59" s="9" t="n"/>
      <c r="G59" s="16">
        <f>IF(COUNT(E59,F59)=2,ROUND(E59*F59,2),"")</f>
        <v/>
      </c>
      <c r="H59" s="7" t="n"/>
      <c r="I59" s="16">
        <f>IF(COUNT(G59,H59)=2,ROUND(H59-G59,2),"")</f>
        <v/>
      </c>
      <c r="J59" s="7" t="n"/>
      <c r="K59" s="9" t="n"/>
      <c r="L59" s="9" t="n"/>
    </row>
    <row r="60">
      <c r="A60" s="9" t="n"/>
      <c r="B60" s="9" t="n"/>
      <c r="C60" s="9" t="n"/>
      <c r="D60" s="9" t="n"/>
      <c r="E60" s="7" t="n"/>
      <c r="F60" s="9" t="n"/>
      <c r="G60" s="16">
        <f>IF(COUNT(E60,F60)=2,ROUND(E60*F60,2),"")</f>
        <v/>
      </c>
      <c r="H60" s="7" t="n"/>
      <c r="I60" s="16">
        <f>IF(COUNT(G60,H60)=2,ROUND(H60-G60,2),"")</f>
        <v/>
      </c>
      <c r="J60" s="7" t="n"/>
      <c r="K60" s="9" t="n"/>
      <c r="L60" s="9" t="n"/>
    </row>
    <row r="63">
      <c r="A63" s="2" t="inlineStr">
        <is>
          <t>PERIOD ROLL-UP (excludes EXAMPLE rows)</t>
        </is>
      </c>
    </row>
    <row r="64">
      <c r="A64" s="4" t="inlineStr">
        <is>
          <t>Entities this period</t>
        </is>
      </c>
      <c r="B64" s="18">
        <f>SUMPRODUCT(--($A$6:$A$60&lt;&gt;""),(LEFT($A$6:$A$60&amp;"",7)&lt;&gt;"EXAMPLE")*1)</f>
        <v/>
      </c>
    </row>
    <row r="65">
      <c r="A65" s="4" t="inlineStr">
        <is>
          <t>Distinct providers</t>
        </is>
      </c>
      <c r="B65" s="18">
        <f>SUMPRODUCT(($C$6:$C$60&lt;&gt;"")*(LEFT($A$6:$A$60&amp;"",7)&lt;&gt;"EXAMPLE")/COUNTIF($C$6:$C$60,$C$6:$C$60&amp;""))</f>
        <v/>
      </c>
    </row>
    <row r="66">
      <c r="A66" s="4" t="inlineStr">
        <is>
          <t>Total unexplained</t>
        </is>
      </c>
      <c r="B66" s="16">
        <f>SUMPRODUCT(ABS(IF(ISNUMBER($J$6:$J$60),$J$6:$J$60,0)))</f>
        <v/>
      </c>
    </row>
    <row r="67">
      <c r="A67" s="4" t="inlineStr">
        <is>
          <t>Total minutes reformatting</t>
        </is>
      </c>
      <c r="B67" s="18">
        <f>SUMPRODUCT((LEFT($A$6:$A$60&amp;"",7)&lt;&gt;"EXAMPLE")*IF(ISNUMBER($L$6:$L$60),$L$6:$L$60,0))</f>
        <v/>
      </c>
    </row>
    <row r="68">
      <c r="A68" s="4" t="inlineStr">
        <is>
          <t xml:space="preserve">  = hours</t>
        </is>
      </c>
      <c r="B68" s="22">
        <f>IF(ISNUMBER(B67),ROUND(B67/60,1),"")</f>
        <v/>
      </c>
    </row>
  </sheetData>
  <conditionalFormatting sqref="J6:J60">
    <cfRule type="expression" priority="1" dxfId="0">
      <formula>AND(ISNUMBER(J6),ROUND(J6,2)&lt;&gt;0)</formula>
    </cfRule>
  </conditionalFormatting>
  <dataValidations count="1">
    <dataValidation sqref="K6:K60" showDropDown="0" showInputMessage="0" showErrorMessage="0" allowBlank="1" type="list">
      <formula1>"CSV,XLSX,PDF,Fixed-width,API,Portal download only,Emailed report,Other"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D65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26" customWidth="1" min="2" max="2"/>
    <col width="20" customWidth="1" min="3" max="3"/>
    <col width="54" customWidth="1" min="4" max="4"/>
  </cols>
  <sheetData>
    <row r="1">
      <c r="A1" s="1" t="inlineStr">
        <is>
          <t>5 — Reconciliation workpaper (one account, one entity, one period)</t>
        </is>
      </c>
    </row>
    <row r="2">
      <c r="A2" s="3" t="inlineStr">
        <is>
          <t>Pick the account in B5. Everything below is pulled from sheet 2 for that account only.</t>
        </is>
      </c>
    </row>
    <row r="4">
      <c r="A4" s="2" t="inlineStr">
        <is>
          <t>Entity</t>
        </is>
      </c>
      <c r="B4" s="9" t="n"/>
    </row>
    <row r="5">
      <c r="A5" s="2" t="inlineStr">
        <is>
          <t>GL account (must exist on sheet 2)</t>
        </is>
      </c>
      <c r="B5" s="9" t="n"/>
    </row>
    <row r="6">
      <c r="A6" s="2" t="inlineStr">
        <is>
          <t>Account description</t>
        </is>
      </c>
      <c r="B6" s="9" t="n"/>
    </row>
    <row r="7">
      <c r="A7" s="2" t="inlineStr">
        <is>
          <t>Period end</t>
        </is>
      </c>
      <c r="B7" s="19">
        <f>IF(Setup!B5="","",Setup!B5)</f>
        <v/>
      </c>
    </row>
    <row r="8">
      <c r="A8" s="2" t="inlineStr">
        <is>
          <t>Currency</t>
        </is>
      </c>
      <c r="B8" s="14">
        <f>IF(Setup!B8="","",Setup!B8)</f>
        <v/>
      </c>
    </row>
    <row r="9">
      <c r="A9" s="2" t="inlineStr">
        <is>
          <t>GL source and extraction date</t>
        </is>
      </c>
      <c r="B9" s="9" t="n"/>
    </row>
    <row r="10">
      <c r="A10" s="2" t="inlineStr">
        <is>
          <t>Payroll register reference</t>
        </is>
      </c>
      <c r="B10" s="9" t="n"/>
    </row>
    <row r="11">
      <c r="A11" s="2" t="inlineStr">
        <is>
          <t>Account check</t>
        </is>
      </c>
      <c r="B11" s="14">
        <f>IF($B$5="","enter a GL account in B5",IF(COUNTIF('2-RegisterToGL'!$A$11:$A$90,$B$5)=0,"ACCOUNT NOT FOUND ON SHEET 2","found on "&amp;COUNTIF('2-RegisterToGL'!$A$11:$A$90,$B$5)&amp;" row(s)"))</f>
        <v/>
      </c>
    </row>
    <row r="13">
      <c r="A13" s="2" t="inlineStr">
        <is>
          <t>FIGURES (for the account in B5)</t>
        </is>
      </c>
    </row>
    <row r="14">
      <c r="A14" s="4" t="inlineStr">
        <is>
          <t>Opening balance</t>
        </is>
      </c>
      <c r="B14" s="16">
        <f>IF(OR($B$5="",COUNTIF('2-RegisterToGL'!$A$11:$A$90,$B$5)=0),"",ROUND(SUMIF('2-RegisterToGL'!$A$11:$A$90,$B$5,'2-RegisterToGL'!$D$11:$D$90),2))</f>
        <v/>
      </c>
    </row>
    <row r="15">
      <c r="A15" s="4" t="inlineStr">
        <is>
          <t>Charged this period (register)</t>
        </is>
      </c>
      <c r="B15" s="16">
        <f>IF(OR($B$5="",COUNTIF('2-RegisterToGL'!$A$11:$A$90,$B$5)=0),"",ROUND(SUMIF('2-RegisterToGL'!$A$11:$A$90,$B$5,'2-RegisterToGL'!$E$11:$E$90),2))</f>
        <v/>
      </c>
    </row>
    <row r="16">
      <c r="A16" s="4" t="inlineStr">
        <is>
          <t>Per journal as posted</t>
        </is>
      </c>
      <c r="B16" s="16">
        <f>IF(OR($B$5="",COUNTIF('2-RegisterToGL'!$A$11:$A$90,$B$5)=0),"",ROUND(SUMIF('2-RegisterToGL'!$A$11:$A$90,$B$5,'2-RegisterToGL'!$F$11:$F$90),2))</f>
        <v/>
      </c>
    </row>
    <row r="17">
      <c r="A17" s="4" t="inlineStr">
        <is>
          <t>Paid / remitted this period</t>
        </is>
      </c>
      <c r="B17" s="16">
        <f>IF(OR($B$5="",COUNTIF('2-RegisterToGL'!$A$11:$A$90,$B$5)=0),"",ROUND(SUMIF('2-RegisterToGL'!$A$11:$A$90,$B$5,'2-RegisterToGL'!$G$11:$G$90),2))</f>
        <v/>
      </c>
    </row>
    <row r="18">
      <c r="A18" s="4" t="inlineStr">
        <is>
          <t>Expected closing / activity</t>
        </is>
      </c>
      <c r="B18" s="16">
        <f>IF(OR($B$5="",COUNTIF('2-RegisterToGL'!$A$11:$A$90,$B$5)=0),"",ROUND(SUMIF('2-RegisterToGL'!$A$11:$A$90,$B$5,'2-RegisterToGL'!$I$11:$I$90),2))</f>
        <v/>
      </c>
    </row>
    <row r="19">
      <c r="A19" s="4" t="inlineStr">
        <is>
          <t>GL per ledger</t>
        </is>
      </c>
      <c r="B19" s="16">
        <f>IF(OR($B$5="",COUNTIF('2-RegisterToGL'!$A$11:$A$90,$B$5)=0),"",ROUND(SUMIF('2-RegisterToGL'!$A$11:$A$90,$B$5,'2-RegisterToGL'!$J$11:$J$90),2))</f>
        <v/>
      </c>
    </row>
    <row r="20">
      <c r="A20" s="4" t="inlineStr">
        <is>
          <t>Variance</t>
        </is>
      </c>
      <c r="B20" s="16">
        <f>IF(OR($B$5="",COUNTIF('2-RegisterToGL'!$A$11:$A$90,$B$5)=0),"",ROUND(SUMIF('2-RegisterToGL'!$A$11:$A$90,$B$5,'2-RegisterToGL'!$K$11:$K$90),2))</f>
        <v/>
      </c>
    </row>
    <row r="21">
      <c r="A21" s="4" t="inlineStr">
        <is>
          <t>Explained by reconciling items</t>
        </is>
      </c>
      <c r="B21" s="16">
        <f>IF(OR($B$5="",COUNTIF('2-RegisterToGL'!$A$11:$A$90,$B$5)=0),"",ROUND(SUMIF('2-RegisterToGL'!$A$11:$A$90,$B$5,'2-RegisterToGL'!$M$11:$M$90),2))</f>
        <v/>
      </c>
    </row>
    <row r="22">
      <c r="A22" s="23" t="inlineStr">
        <is>
          <t>UNEXPLAINED</t>
        </is>
      </c>
      <c r="B22" s="24">
        <f>IF(OR($B$5="",COUNTIF('2-RegisterToGL'!$A$11:$A$90,$B$5)=0),"",ROUND(SUMIF('2-RegisterToGL'!$A$11:$A$90,$B$5,'2-RegisterToGL'!$N$11:$N$90),2))</f>
        <v/>
      </c>
    </row>
    <row r="24">
      <c r="A24" s="2" t="inlineStr">
        <is>
          <t>RECONCILING ITEMS (from sheet 2, this account)</t>
        </is>
      </c>
    </row>
    <row r="25" ht="36" customHeight="1">
      <c r="A25" s="8" t="inlineStr">
        <is>
          <t>Category</t>
        </is>
      </c>
      <c r="B25" s="8" t="inlineStr">
        <is>
          <t>Amount</t>
        </is>
      </c>
      <c r="C25" s="8" t="inlineStr">
        <is>
          <t>Class</t>
        </is>
      </c>
      <c r="D25" s="8" t="inlineStr">
        <is>
          <t>Explanation / supporting reference</t>
        </is>
      </c>
    </row>
    <row r="26">
      <c r="A26" s="14">
        <f>IF($B$5="","",IF(AND('2-RegisterToGL'!$A$11=$B$5,'2-RegisterToGL'!$L$11&lt;&gt;""),'2-RegisterToGL'!$L$11,""))</f>
        <v/>
      </c>
      <c r="B26" s="16">
        <f>IF($B$5="","",IF(AND('2-RegisterToGL'!$A$11=$B$5,ISNUMBER('2-RegisterToGL'!$M$11)),'2-RegisterToGL'!$M$11,""))</f>
        <v/>
      </c>
      <c r="C26" s="14">
        <f>IF(A26="","",IFERROR(INDEX('Reconciling-Items'!$B$5:$B$30,MATCH(A26,'Reconciling-Items'!$A$5:$A$30,0)),""))</f>
        <v/>
      </c>
      <c r="D26" s="14">
        <f>IF($B$5="","",IF(AND('2-RegisterToGL'!$A$11=$B$5,'2-RegisterToGL'!$Q$11&lt;&gt;""),'2-RegisterToGL'!$Q$11,""))</f>
        <v/>
      </c>
    </row>
    <row r="27">
      <c r="A27" s="14">
        <f>IF($B$5="","",IF(AND('2-RegisterToGL'!$A$12=$B$5,'2-RegisterToGL'!$L$12&lt;&gt;""),'2-RegisterToGL'!$L$12,""))</f>
        <v/>
      </c>
      <c r="B27" s="16">
        <f>IF($B$5="","",IF(AND('2-RegisterToGL'!$A$12=$B$5,ISNUMBER('2-RegisterToGL'!$M$12)),'2-RegisterToGL'!$M$12,""))</f>
        <v/>
      </c>
      <c r="C27" s="14">
        <f>IF(A27="","",IFERROR(INDEX('Reconciling-Items'!$B$5:$B$30,MATCH(A27,'Reconciling-Items'!$A$5:$A$30,0)),""))</f>
        <v/>
      </c>
      <c r="D27" s="14">
        <f>IF($B$5="","",IF(AND('2-RegisterToGL'!$A$12=$B$5,'2-RegisterToGL'!$Q$12&lt;&gt;""),'2-RegisterToGL'!$Q$12,""))</f>
        <v/>
      </c>
    </row>
    <row r="28">
      <c r="A28" s="14">
        <f>IF($B$5="","",IF(AND('2-RegisterToGL'!$A$13=$B$5,'2-RegisterToGL'!$L$13&lt;&gt;""),'2-RegisterToGL'!$L$13,""))</f>
        <v/>
      </c>
      <c r="B28" s="16">
        <f>IF($B$5="","",IF(AND('2-RegisterToGL'!$A$13=$B$5,ISNUMBER('2-RegisterToGL'!$M$13)),'2-RegisterToGL'!$M$13,""))</f>
        <v/>
      </c>
      <c r="C28" s="14">
        <f>IF(A28="","",IFERROR(INDEX('Reconciling-Items'!$B$5:$B$30,MATCH(A28,'Reconciling-Items'!$A$5:$A$30,0)),""))</f>
        <v/>
      </c>
      <c r="D28" s="14">
        <f>IF($B$5="","",IF(AND('2-RegisterToGL'!$A$13=$B$5,'2-RegisterToGL'!$Q$13&lt;&gt;""),'2-RegisterToGL'!$Q$13,""))</f>
        <v/>
      </c>
    </row>
    <row r="29">
      <c r="A29" s="14">
        <f>IF($B$5="","",IF(AND('2-RegisterToGL'!$A$14=$B$5,'2-RegisterToGL'!$L$14&lt;&gt;""),'2-RegisterToGL'!$L$14,""))</f>
        <v/>
      </c>
      <c r="B29" s="16">
        <f>IF($B$5="","",IF(AND('2-RegisterToGL'!$A$14=$B$5,ISNUMBER('2-RegisterToGL'!$M$14)),'2-RegisterToGL'!$M$14,""))</f>
        <v/>
      </c>
      <c r="C29" s="14">
        <f>IF(A29="","",IFERROR(INDEX('Reconciling-Items'!$B$5:$B$30,MATCH(A29,'Reconciling-Items'!$A$5:$A$30,0)),""))</f>
        <v/>
      </c>
      <c r="D29" s="14">
        <f>IF($B$5="","",IF(AND('2-RegisterToGL'!$A$14=$B$5,'2-RegisterToGL'!$Q$14&lt;&gt;""),'2-RegisterToGL'!$Q$14,""))</f>
        <v/>
      </c>
    </row>
    <row r="30">
      <c r="A30" s="14">
        <f>IF($B$5="","",IF(AND('2-RegisterToGL'!$A$15=$B$5,'2-RegisterToGL'!$L$15&lt;&gt;""),'2-RegisterToGL'!$L$15,""))</f>
        <v/>
      </c>
      <c r="B30" s="16">
        <f>IF($B$5="","",IF(AND('2-RegisterToGL'!$A$15=$B$5,ISNUMBER('2-RegisterToGL'!$M$15)),'2-RegisterToGL'!$M$15,""))</f>
        <v/>
      </c>
      <c r="C30" s="14">
        <f>IF(A30="","",IFERROR(INDEX('Reconciling-Items'!$B$5:$B$30,MATCH(A30,'Reconciling-Items'!$A$5:$A$30,0)),""))</f>
        <v/>
      </c>
      <c r="D30" s="14">
        <f>IF($B$5="","",IF(AND('2-RegisterToGL'!$A$15=$B$5,'2-RegisterToGL'!$Q$15&lt;&gt;""),'2-RegisterToGL'!$Q$15,""))</f>
        <v/>
      </c>
    </row>
    <row r="31">
      <c r="A31" s="14">
        <f>IF($B$5="","",IF(AND('2-RegisterToGL'!$A$16=$B$5,'2-RegisterToGL'!$L$16&lt;&gt;""),'2-RegisterToGL'!$L$16,""))</f>
        <v/>
      </c>
      <c r="B31" s="16">
        <f>IF($B$5="","",IF(AND('2-RegisterToGL'!$A$16=$B$5,ISNUMBER('2-RegisterToGL'!$M$16)),'2-RegisterToGL'!$M$16,""))</f>
        <v/>
      </c>
      <c r="C31" s="14">
        <f>IF(A31="","",IFERROR(INDEX('Reconciling-Items'!$B$5:$B$30,MATCH(A31,'Reconciling-Items'!$A$5:$A$30,0)),""))</f>
        <v/>
      </c>
      <c r="D31" s="14">
        <f>IF($B$5="","",IF(AND('2-RegisterToGL'!$A$16=$B$5,'2-RegisterToGL'!$Q$16&lt;&gt;""),'2-RegisterToGL'!$Q$16,""))</f>
        <v/>
      </c>
    </row>
    <row r="32">
      <c r="A32" s="14">
        <f>IF($B$5="","",IF(AND('2-RegisterToGL'!$A$17=$B$5,'2-RegisterToGL'!$L$17&lt;&gt;""),'2-RegisterToGL'!$L$17,""))</f>
        <v/>
      </c>
      <c r="B32" s="16">
        <f>IF($B$5="","",IF(AND('2-RegisterToGL'!$A$17=$B$5,ISNUMBER('2-RegisterToGL'!$M$17)),'2-RegisterToGL'!$M$17,""))</f>
        <v/>
      </c>
      <c r="C32" s="14">
        <f>IF(A32="","",IFERROR(INDEX('Reconciling-Items'!$B$5:$B$30,MATCH(A32,'Reconciling-Items'!$A$5:$A$30,0)),""))</f>
        <v/>
      </c>
      <c r="D32" s="14">
        <f>IF($B$5="","",IF(AND('2-RegisterToGL'!$A$17=$B$5,'2-RegisterToGL'!$Q$17&lt;&gt;""),'2-RegisterToGL'!$Q$17,""))</f>
        <v/>
      </c>
    </row>
    <row r="33">
      <c r="A33" s="14">
        <f>IF($B$5="","",IF(AND('2-RegisterToGL'!$A$18=$B$5,'2-RegisterToGL'!$L$18&lt;&gt;""),'2-RegisterToGL'!$L$18,""))</f>
        <v/>
      </c>
      <c r="B33" s="16">
        <f>IF($B$5="","",IF(AND('2-RegisterToGL'!$A$18=$B$5,ISNUMBER('2-RegisterToGL'!$M$18)),'2-RegisterToGL'!$M$18,""))</f>
        <v/>
      </c>
      <c r="C33" s="14">
        <f>IF(A33="","",IFERROR(INDEX('Reconciling-Items'!$B$5:$B$30,MATCH(A33,'Reconciling-Items'!$A$5:$A$30,0)),""))</f>
        <v/>
      </c>
      <c r="D33" s="14">
        <f>IF($B$5="","",IF(AND('2-RegisterToGL'!$A$18=$B$5,'2-RegisterToGL'!$Q$18&lt;&gt;""),'2-RegisterToGL'!$Q$18,""))</f>
        <v/>
      </c>
    </row>
    <row r="34">
      <c r="A34" s="14">
        <f>IF($B$5="","",IF(AND('2-RegisterToGL'!$A$19=$B$5,'2-RegisterToGL'!$L$19&lt;&gt;""),'2-RegisterToGL'!$L$19,""))</f>
        <v/>
      </c>
      <c r="B34" s="16">
        <f>IF($B$5="","",IF(AND('2-RegisterToGL'!$A$19=$B$5,ISNUMBER('2-RegisterToGL'!$M$19)),'2-RegisterToGL'!$M$19,""))</f>
        <v/>
      </c>
      <c r="C34" s="14">
        <f>IF(A34="","",IFERROR(INDEX('Reconciling-Items'!$B$5:$B$30,MATCH(A34,'Reconciling-Items'!$A$5:$A$30,0)),""))</f>
        <v/>
      </c>
      <c r="D34" s="14">
        <f>IF($B$5="","",IF(AND('2-RegisterToGL'!$A$19=$B$5,'2-RegisterToGL'!$Q$19&lt;&gt;""),'2-RegisterToGL'!$Q$19,""))</f>
        <v/>
      </c>
    </row>
    <row r="35">
      <c r="A35" s="14">
        <f>IF($B$5="","",IF(AND('2-RegisterToGL'!$A$20=$B$5,'2-RegisterToGL'!$L$20&lt;&gt;""),'2-RegisterToGL'!$L$20,""))</f>
        <v/>
      </c>
      <c r="B35" s="16">
        <f>IF($B$5="","",IF(AND('2-RegisterToGL'!$A$20=$B$5,ISNUMBER('2-RegisterToGL'!$M$20)),'2-RegisterToGL'!$M$20,""))</f>
        <v/>
      </c>
      <c r="C35" s="14">
        <f>IF(A35="","",IFERROR(INDEX('Reconciling-Items'!$B$5:$B$30,MATCH(A35,'Reconciling-Items'!$A$5:$A$30,0)),""))</f>
        <v/>
      </c>
      <c r="D35" s="14">
        <f>IF($B$5="","",IF(AND('2-RegisterToGL'!$A$20=$B$5,'2-RegisterToGL'!$Q$20&lt;&gt;""),'2-RegisterToGL'!$Q$20,""))</f>
        <v/>
      </c>
    </row>
    <row r="36">
      <c r="A36" s="14">
        <f>IF($B$5="","",IF(AND('2-RegisterToGL'!$A$21=$B$5,'2-RegisterToGL'!$L$21&lt;&gt;""),'2-RegisterToGL'!$L$21,""))</f>
        <v/>
      </c>
      <c r="B36" s="16">
        <f>IF($B$5="","",IF(AND('2-RegisterToGL'!$A$21=$B$5,ISNUMBER('2-RegisterToGL'!$M$21)),'2-RegisterToGL'!$M$21,""))</f>
        <v/>
      </c>
      <c r="C36" s="14">
        <f>IF(A36="","",IFERROR(INDEX('Reconciling-Items'!$B$5:$B$30,MATCH(A36,'Reconciling-Items'!$A$5:$A$30,0)),""))</f>
        <v/>
      </c>
      <c r="D36" s="14">
        <f>IF($B$5="","",IF(AND('2-RegisterToGL'!$A$21=$B$5,'2-RegisterToGL'!$Q$21&lt;&gt;""),'2-RegisterToGL'!$Q$21,""))</f>
        <v/>
      </c>
    </row>
    <row r="37">
      <c r="A37" s="14">
        <f>IF($B$5="","",IF(AND('2-RegisterToGL'!$A$22=$B$5,'2-RegisterToGL'!$L$22&lt;&gt;""),'2-RegisterToGL'!$L$22,""))</f>
        <v/>
      </c>
      <c r="B37" s="16">
        <f>IF($B$5="","",IF(AND('2-RegisterToGL'!$A$22=$B$5,ISNUMBER('2-RegisterToGL'!$M$22)),'2-RegisterToGL'!$M$22,""))</f>
        <v/>
      </c>
      <c r="C37" s="14">
        <f>IF(A37="","",IFERROR(INDEX('Reconciling-Items'!$B$5:$B$30,MATCH(A37,'Reconciling-Items'!$A$5:$A$30,0)),""))</f>
        <v/>
      </c>
      <c r="D37" s="14">
        <f>IF($B$5="","",IF(AND('2-RegisterToGL'!$A$22=$B$5,'2-RegisterToGL'!$Q$22&lt;&gt;""),'2-RegisterToGL'!$Q$22,""))</f>
        <v/>
      </c>
    </row>
    <row r="38">
      <c r="A38" s="14">
        <f>IF($B$5="","",IF(AND('2-RegisterToGL'!$A$23=$B$5,'2-RegisterToGL'!$L$23&lt;&gt;""),'2-RegisterToGL'!$L$23,""))</f>
        <v/>
      </c>
      <c r="B38" s="16">
        <f>IF($B$5="","",IF(AND('2-RegisterToGL'!$A$23=$B$5,ISNUMBER('2-RegisterToGL'!$M$23)),'2-RegisterToGL'!$M$23,""))</f>
        <v/>
      </c>
      <c r="C38" s="14">
        <f>IF(A38="","",IFERROR(INDEX('Reconciling-Items'!$B$5:$B$30,MATCH(A38,'Reconciling-Items'!$A$5:$A$30,0)),""))</f>
        <v/>
      </c>
      <c r="D38" s="14">
        <f>IF($B$5="","",IF(AND('2-RegisterToGL'!$A$23=$B$5,'2-RegisterToGL'!$Q$23&lt;&gt;""),'2-RegisterToGL'!$Q$23,""))</f>
        <v/>
      </c>
    </row>
    <row r="39">
      <c r="A39" s="14">
        <f>IF($B$5="","",IF(AND('2-RegisterToGL'!$A$24=$B$5,'2-RegisterToGL'!$L$24&lt;&gt;""),'2-RegisterToGL'!$L$24,""))</f>
        <v/>
      </c>
      <c r="B39" s="16">
        <f>IF($B$5="","",IF(AND('2-RegisterToGL'!$A$24=$B$5,ISNUMBER('2-RegisterToGL'!$M$24)),'2-RegisterToGL'!$M$24,""))</f>
        <v/>
      </c>
      <c r="C39" s="14">
        <f>IF(A39="","",IFERROR(INDEX('Reconciling-Items'!$B$5:$B$30,MATCH(A39,'Reconciling-Items'!$A$5:$A$30,0)),""))</f>
        <v/>
      </c>
      <c r="D39" s="14">
        <f>IF($B$5="","",IF(AND('2-RegisterToGL'!$A$24=$B$5,'2-RegisterToGL'!$Q$24&lt;&gt;""),'2-RegisterToGL'!$Q$24,""))</f>
        <v/>
      </c>
    </row>
    <row r="40">
      <c r="A40" s="14">
        <f>IF($B$5="","",IF(AND('2-RegisterToGL'!$A$25=$B$5,'2-RegisterToGL'!$L$25&lt;&gt;""),'2-RegisterToGL'!$L$25,""))</f>
        <v/>
      </c>
      <c r="B40" s="16">
        <f>IF($B$5="","",IF(AND('2-RegisterToGL'!$A$25=$B$5,ISNUMBER('2-RegisterToGL'!$M$25)),'2-RegisterToGL'!$M$25,""))</f>
        <v/>
      </c>
      <c r="C40" s="14">
        <f>IF(A40="","",IFERROR(INDEX('Reconciling-Items'!$B$5:$B$30,MATCH(A40,'Reconciling-Items'!$A$5:$A$30,0)),""))</f>
        <v/>
      </c>
      <c r="D40" s="14">
        <f>IF($B$5="","",IF(AND('2-RegisterToGL'!$A$25=$B$5,'2-RegisterToGL'!$Q$25&lt;&gt;""),'2-RegisterToGL'!$Q$25,""))</f>
        <v/>
      </c>
    </row>
    <row r="41">
      <c r="A41" s="14">
        <f>IF($B$5="","",IF(AND('2-RegisterToGL'!$A$26=$B$5,'2-RegisterToGL'!$L$26&lt;&gt;""),'2-RegisterToGL'!$L$26,""))</f>
        <v/>
      </c>
      <c r="B41" s="16">
        <f>IF($B$5="","",IF(AND('2-RegisterToGL'!$A$26=$B$5,ISNUMBER('2-RegisterToGL'!$M$26)),'2-RegisterToGL'!$M$26,""))</f>
        <v/>
      </c>
      <c r="C41" s="14">
        <f>IF(A41="","",IFERROR(INDEX('Reconciling-Items'!$B$5:$B$30,MATCH(A41,'Reconciling-Items'!$A$5:$A$30,0)),""))</f>
        <v/>
      </c>
      <c r="D41" s="14">
        <f>IF($B$5="","",IF(AND('2-RegisterToGL'!$A$26=$B$5,'2-RegisterToGL'!$Q$26&lt;&gt;""),'2-RegisterToGL'!$Q$26,""))</f>
        <v/>
      </c>
    </row>
    <row r="42">
      <c r="A42" s="14">
        <f>IF($B$5="","",IF(AND('2-RegisterToGL'!$A$27=$B$5,'2-RegisterToGL'!$L$27&lt;&gt;""),'2-RegisterToGL'!$L$27,""))</f>
        <v/>
      </c>
      <c r="B42" s="16">
        <f>IF($B$5="","",IF(AND('2-RegisterToGL'!$A$27=$B$5,ISNUMBER('2-RegisterToGL'!$M$27)),'2-RegisterToGL'!$M$27,""))</f>
        <v/>
      </c>
      <c r="C42" s="14">
        <f>IF(A42="","",IFERROR(INDEX('Reconciling-Items'!$B$5:$B$30,MATCH(A42,'Reconciling-Items'!$A$5:$A$30,0)),""))</f>
        <v/>
      </c>
      <c r="D42" s="14">
        <f>IF($B$5="","",IF(AND('2-RegisterToGL'!$A$27=$B$5,'2-RegisterToGL'!$Q$27&lt;&gt;""),'2-RegisterToGL'!$Q$27,""))</f>
        <v/>
      </c>
    </row>
    <row r="43">
      <c r="A43" s="14">
        <f>IF($B$5="","",IF(AND('2-RegisterToGL'!$A$28=$B$5,'2-RegisterToGL'!$L$28&lt;&gt;""),'2-RegisterToGL'!$L$28,""))</f>
        <v/>
      </c>
      <c r="B43" s="16">
        <f>IF($B$5="","",IF(AND('2-RegisterToGL'!$A$28=$B$5,ISNUMBER('2-RegisterToGL'!$M$28)),'2-RegisterToGL'!$M$28,""))</f>
        <v/>
      </c>
      <c r="C43" s="14">
        <f>IF(A43="","",IFERROR(INDEX('Reconciling-Items'!$B$5:$B$30,MATCH(A43,'Reconciling-Items'!$A$5:$A$30,0)),""))</f>
        <v/>
      </c>
      <c r="D43" s="14">
        <f>IF($B$5="","",IF(AND('2-RegisterToGL'!$A$28=$B$5,'2-RegisterToGL'!$Q$28&lt;&gt;""),'2-RegisterToGL'!$Q$28,""))</f>
        <v/>
      </c>
    </row>
    <row r="44">
      <c r="A44" s="14">
        <f>IF($B$5="","",IF(AND('2-RegisterToGL'!$A$29=$B$5,'2-RegisterToGL'!$L$29&lt;&gt;""),'2-RegisterToGL'!$L$29,""))</f>
        <v/>
      </c>
      <c r="B44" s="16">
        <f>IF($B$5="","",IF(AND('2-RegisterToGL'!$A$29=$B$5,ISNUMBER('2-RegisterToGL'!$M$29)),'2-RegisterToGL'!$M$29,""))</f>
        <v/>
      </c>
      <c r="C44" s="14">
        <f>IF(A44="","",IFERROR(INDEX('Reconciling-Items'!$B$5:$B$30,MATCH(A44,'Reconciling-Items'!$A$5:$A$30,0)),""))</f>
        <v/>
      </c>
      <c r="D44" s="14">
        <f>IF($B$5="","",IF(AND('2-RegisterToGL'!$A$29=$B$5,'2-RegisterToGL'!$Q$29&lt;&gt;""),'2-RegisterToGL'!$Q$29,""))</f>
        <v/>
      </c>
    </row>
    <row r="45">
      <c r="A45" s="14">
        <f>IF($B$5="","",IF(AND('2-RegisterToGL'!$A$30=$B$5,'2-RegisterToGL'!$L$30&lt;&gt;""),'2-RegisterToGL'!$L$30,""))</f>
        <v/>
      </c>
      <c r="B45" s="16">
        <f>IF($B$5="","",IF(AND('2-RegisterToGL'!$A$30=$B$5,ISNUMBER('2-RegisterToGL'!$M$30)),'2-RegisterToGL'!$M$30,""))</f>
        <v/>
      </c>
      <c r="C45" s="14">
        <f>IF(A45="","",IFERROR(INDEX('Reconciling-Items'!$B$5:$B$30,MATCH(A45,'Reconciling-Items'!$A$5:$A$30,0)),""))</f>
        <v/>
      </c>
      <c r="D45" s="14">
        <f>IF($B$5="","",IF(AND('2-RegisterToGL'!$A$30=$B$5,'2-RegisterToGL'!$Q$30&lt;&gt;""),'2-RegisterToGL'!$Q$30,""))</f>
        <v/>
      </c>
    </row>
    <row r="46">
      <c r="A46" s="14">
        <f>IF($B$5="","",IF(AND('2-RegisterToGL'!$A$31=$B$5,'2-RegisterToGL'!$L$31&lt;&gt;""),'2-RegisterToGL'!$L$31,""))</f>
        <v/>
      </c>
      <c r="B46" s="16">
        <f>IF($B$5="","",IF(AND('2-RegisterToGL'!$A$31=$B$5,ISNUMBER('2-RegisterToGL'!$M$31)),'2-RegisterToGL'!$M$31,""))</f>
        <v/>
      </c>
      <c r="C46" s="14">
        <f>IF(A46="","",IFERROR(INDEX('Reconciling-Items'!$B$5:$B$30,MATCH(A46,'Reconciling-Items'!$A$5:$A$30,0)),""))</f>
        <v/>
      </c>
      <c r="D46" s="14">
        <f>IF($B$5="","",IF(AND('2-RegisterToGL'!$A$31=$B$5,'2-RegisterToGL'!$Q$31&lt;&gt;""),'2-RegisterToGL'!$Q$31,""))</f>
        <v/>
      </c>
    </row>
    <row r="47">
      <c r="A47" s="14">
        <f>IF($B$5="","",IF(AND('2-RegisterToGL'!$A$32=$B$5,'2-RegisterToGL'!$L$32&lt;&gt;""),'2-RegisterToGL'!$L$32,""))</f>
        <v/>
      </c>
      <c r="B47" s="16">
        <f>IF($B$5="","",IF(AND('2-RegisterToGL'!$A$32=$B$5,ISNUMBER('2-RegisterToGL'!$M$32)),'2-RegisterToGL'!$M$32,""))</f>
        <v/>
      </c>
      <c r="C47" s="14">
        <f>IF(A47="","",IFERROR(INDEX('Reconciling-Items'!$B$5:$B$30,MATCH(A47,'Reconciling-Items'!$A$5:$A$30,0)),""))</f>
        <v/>
      </c>
      <c r="D47" s="14">
        <f>IF($B$5="","",IF(AND('2-RegisterToGL'!$A$32=$B$5,'2-RegisterToGL'!$Q$32&lt;&gt;""),'2-RegisterToGL'!$Q$32,""))</f>
        <v/>
      </c>
    </row>
    <row r="48">
      <c r="A48" s="14">
        <f>IF($B$5="","",IF(AND('2-RegisterToGL'!$A$33=$B$5,'2-RegisterToGL'!$L$33&lt;&gt;""),'2-RegisterToGL'!$L$33,""))</f>
        <v/>
      </c>
      <c r="B48" s="16">
        <f>IF($B$5="","",IF(AND('2-RegisterToGL'!$A$33=$B$5,ISNUMBER('2-RegisterToGL'!$M$33)),'2-RegisterToGL'!$M$33,""))</f>
        <v/>
      </c>
      <c r="C48" s="14">
        <f>IF(A48="","",IFERROR(INDEX('Reconciling-Items'!$B$5:$B$30,MATCH(A48,'Reconciling-Items'!$A$5:$A$30,0)),""))</f>
        <v/>
      </c>
      <c r="D48" s="14">
        <f>IF($B$5="","",IF(AND('2-RegisterToGL'!$A$33=$B$5,'2-RegisterToGL'!$Q$33&lt;&gt;""),'2-RegisterToGL'!$Q$33,""))</f>
        <v/>
      </c>
    </row>
    <row r="49">
      <c r="A49" s="14">
        <f>IF($B$5="","",IF(AND('2-RegisterToGL'!$A$34=$B$5,'2-RegisterToGL'!$L$34&lt;&gt;""),'2-RegisterToGL'!$L$34,""))</f>
        <v/>
      </c>
      <c r="B49" s="16">
        <f>IF($B$5="","",IF(AND('2-RegisterToGL'!$A$34=$B$5,ISNUMBER('2-RegisterToGL'!$M$34)),'2-RegisterToGL'!$M$34,""))</f>
        <v/>
      </c>
      <c r="C49" s="14">
        <f>IF(A49="","",IFERROR(INDEX('Reconciling-Items'!$B$5:$B$30,MATCH(A49,'Reconciling-Items'!$A$5:$A$30,0)),""))</f>
        <v/>
      </c>
      <c r="D49" s="14">
        <f>IF($B$5="","",IF(AND('2-RegisterToGL'!$A$34=$B$5,'2-RegisterToGL'!$Q$34&lt;&gt;""),'2-RegisterToGL'!$Q$34,""))</f>
        <v/>
      </c>
    </row>
    <row r="50">
      <c r="A50" s="14">
        <f>IF($B$5="","",IF(AND('2-RegisterToGL'!$A$35=$B$5,'2-RegisterToGL'!$L$35&lt;&gt;""),'2-RegisterToGL'!$L$35,""))</f>
        <v/>
      </c>
      <c r="B50" s="16">
        <f>IF($B$5="","",IF(AND('2-RegisterToGL'!$A$35=$B$5,ISNUMBER('2-RegisterToGL'!$M$35)),'2-RegisterToGL'!$M$35,""))</f>
        <v/>
      </c>
      <c r="C50" s="14">
        <f>IF(A50="","",IFERROR(INDEX('Reconciling-Items'!$B$5:$B$30,MATCH(A50,'Reconciling-Items'!$A$5:$A$30,0)),""))</f>
        <v/>
      </c>
      <c r="D50" s="14">
        <f>IF($B$5="","",IF(AND('2-RegisterToGL'!$A$35=$B$5,'2-RegisterToGL'!$Q$35&lt;&gt;""),'2-RegisterToGL'!$Q$35,""))</f>
        <v/>
      </c>
    </row>
    <row r="51">
      <c r="A51" s="14">
        <f>IF($B$5="","",IF(AND('2-RegisterToGL'!$A$36=$B$5,'2-RegisterToGL'!$L$36&lt;&gt;""),'2-RegisterToGL'!$L$36,""))</f>
        <v/>
      </c>
      <c r="B51" s="16">
        <f>IF($B$5="","",IF(AND('2-RegisterToGL'!$A$36=$B$5,ISNUMBER('2-RegisterToGL'!$M$36)),'2-RegisterToGL'!$M$36,""))</f>
        <v/>
      </c>
      <c r="C51" s="14">
        <f>IF(A51="","",IFERROR(INDEX('Reconciling-Items'!$B$5:$B$30,MATCH(A51,'Reconciling-Items'!$A$5:$A$30,0)),""))</f>
        <v/>
      </c>
      <c r="D51" s="14">
        <f>IF($B$5="","",IF(AND('2-RegisterToGL'!$A$36=$B$5,'2-RegisterToGL'!$Q$36&lt;&gt;""),'2-RegisterToGL'!$Q$36,""))</f>
        <v/>
      </c>
    </row>
    <row r="52">
      <c r="A52" s="14">
        <f>IF($B$5="","",IF(AND('2-RegisterToGL'!$A$37=$B$5,'2-RegisterToGL'!$L$37&lt;&gt;""),'2-RegisterToGL'!$L$37,""))</f>
        <v/>
      </c>
      <c r="B52" s="16">
        <f>IF($B$5="","",IF(AND('2-RegisterToGL'!$A$37=$B$5,ISNUMBER('2-RegisterToGL'!$M$37)),'2-RegisterToGL'!$M$37,""))</f>
        <v/>
      </c>
      <c r="C52" s="14">
        <f>IF(A52="","",IFERROR(INDEX('Reconciling-Items'!$B$5:$B$30,MATCH(A52,'Reconciling-Items'!$A$5:$A$30,0)),""))</f>
        <v/>
      </c>
      <c r="D52" s="14">
        <f>IF($B$5="","",IF(AND('2-RegisterToGL'!$A$37=$B$5,'2-RegisterToGL'!$Q$37&lt;&gt;""),'2-RegisterToGL'!$Q$37,""))</f>
        <v/>
      </c>
    </row>
    <row r="53">
      <c r="A53" s="14">
        <f>IF($B$5="","",IF(AND('2-RegisterToGL'!$A$38=$B$5,'2-RegisterToGL'!$L$38&lt;&gt;""),'2-RegisterToGL'!$L$38,""))</f>
        <v/>
      </c>
      <c r="B53" s="16">
        <f>IF($B$5="","",IF(AND('2-RegisterToGL'!$A$38=$B$5,ISNUMBER('2-RegisterToGL'!$M$38)),'2-RegisterToGL'!$M$38,""))</f>
        <v/>
      </c>
      <c r="C53" s="14">
        <f>IF(A53="","",IFERROR(INDEX('Reconciling-Items'!$B$5:$B$30,MATCH(A53,'Reconciling-Items'!$A$5:$A$30,0)),""))</f>
        <v/>
      </c>
      <c r="D53" s="14">
        <f>IF($B$5="","",IF(AND('2-RegisterToGL'!$A$38=$B$5,'2-RegisterToGL'!$Q$38&lt;&gt;""),'2-RegisterToGL'!$Q$38,""))</f>
        <v/>
      </c>
    </row>
    <row r="54">
      <c r="A54" s="14">
        <f>IF($B$5="","",IF(AND('2-RegisterToGL'!$A$39=$B$5,'2-RegisterToGL'!$L$39&lt;&gt;""),'2-RegisterToGL'!$L$39,""))</f>
        <v/>
      </c>
      <c r="B54" s="16">
        <f>IF($B$5="","",IF(AND('2-RegisterToGL'!$A$39=$B$5,ISNUMBER('2-RegisterToGL'!$M$39)),'2-RegisterToGL'!$M$39,""))</f>
        <v/>
      </c>
      <c r="C54" s="14">
        <f>IF(A54="","",IFERROR(INDEX('Reconciling-Items'!$B$5:$B$30,MATCH(A54,'Reconciling-Items'!$A$5:$A$30,0)),""))</f>
        <v/>
      </c>
      <c r="D54" s="14">
        <f>IF($B$5="","",IF(AND('2-RegisterToGL'!$A$39=$B$5,'2-RegisterToGL'!$Q$39&lt;&gt;""),'2-RegisterToGL'!$Q$39,""))</f>
        <v/>
      </c>
    </row>
    <row r="55">
      <c r="A55" s="14">
        <f>IF($B$5="","",IF(AND('2-RegisterToGL'!$A$40=$B$5,'2-RegisterToGL'!$L$40&lt;&gt;""),'2-RegisterToGL'!$L$40,""))</f>
        <v/>
      </c>
      <c r="B55" s="16">
        <f>IF($B$5="","",IF(AND('2-RegisterToGL'!$A$40=$B$5,ISNUMBER('2-RegisterToGL'!$M$40)),'2-RegisterToGL'!$M$40,""))</f>
        <v/>
      </c>
      <c r="C55" s="14">
        <f>IF(A55="","",IFERROR(INDEX('Reconciling-Items'!$B$5:$B$30,MATCH(A55,'Reconciling-Items'!$A$5:$A$30,0)),""))</f>
        <v/>
      </c>
      <c r="D55" s="14">
        <f>IF($B$5="","",IF(AND('2-RegisterToGL'!$A$40=$B$5,'2-RegisterToGL'!$Q$40&lt;&gt;""),'2-RegisterToGL'!$Q$40,""))</f>
        <v/>
      </c>
    </row>
    <row r="57">
      <c r="A57" s="4" t="inlineStr">
        <is>
          <t>Items tie to the figures above</t>
        </is>
      </c>
      <c r="B57" s="16">
        <f>IF($B$5="","",ROUND(SUM(B26:B55)-B21,2))</f>
        <v/>
      </c>
      <c r="C57" s="3" t="inlineStr">
        <is>
          <t>if red: an item for this account sits below sheet 2 row 40 and is not printed</t>
        </is>
      </c>
    </row>
    <row r="60">
      <c r="A60" s="2" t="inlineStr">
        <is>
          <t>SIGN-OFF</t>
        </is>
      </c>
    </row>
    <row r="61">
      <c r="A61" s="3" t="inlineStr">
        <is>
          <t>Three seats. One person completing all three is not segregation of duties.</t>
        </is>
      </c>
    </row>
    <row r="62" ht="36" customHeight="1">
      <c r="A62" s="8" t="inlineStr">
        <is>
          <t>Role</t>
        </is>
      </c>
      <c r="B62" s="8" t="inlineStr">
        <is>
          <t>Name</t>
        </is>
      </c>
      <c r="C62" s="8" t="inlineStr">
        <is>
          <t>Date</t>
        </is>
      </c>
      <c r="D62" s="8" t="inlineStr">
        <is>
          <t>Comments</t>
        </is>
      </c>
    </row>
    <row r="63">
      <c r="A63" s="25" t="inlineStr">
        <is>
          <t>Prepared by (payroll accounting)</t>
        </is>
      </c>
      <c r="B63" s="9" t="n"/>
      <c r="C63" s="9" t="n"/>
      <c r="D63" s="9" t="n"/>
    </row>
    <row r="64">
      <c r="A64" s="25" t="inlineStr">
        <is>
          <t>Reviewed by</t>
        </is>
      </c>
      <c r="B64" s="9" t="n"/>
      <c r="C64" s="9" t="n"/>
      <c r="D64" s="9" t="n"/>
    </row>
    <row r="65">
      <c r="A65" s="25" t="inlineStr">
        <is>
          <t>Approved by (controller / finance director)</t>
        </is>
      </c>
      <c r="B65" s="9" t="n"/>
      <c r="C65" s="9" t="n"/>
      <c r="D65" s="9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conditionalFormatting sqref="B11">
    <cfRule type="expression" priority="1" dxfId="0">
      <formula>ISNUMBER(SEARCH("NOT FOUND",B11))</formula>
    </cfRule>
    <cfRule type="expression" priority="2" dxfId="1">
      <formula>ISNUMBER(SEARCH("found on",B11))</formula>
    </cfRule>
  </conditionalFormatting>
  <conditionalFormatting sqref="B22">
    <cfRule type="expression" priority="3" dxfId="0">
      <formula>AND(ISNUMBER(B22),ROUND(B22,2)&lt;&gt;0)</formula>
    </cfRule>
    <cfRule type="expression" priority="4" dxfId="1">
      <formula>AND(ISNUMBER(B22),ROUND(B22,2)=0)</formula>
    </cfRule>
  </conditionalFormatting>
  <conditionalFormatting sqref="B57">
    <cfRule type="expression" priority="5" dxfId="0">
      <formula>AND(ISNUMBER(B57),ROUND(B57,2)&lt;&gt;0)</formula>
    </cfRule>
    <cfRule type="expression" priority="6" dxfId="1">
      <formula>AND(ISNUMBER(B57),ROUND(B57,2)=0)</formula>
    </cfRule>
  </conditionalFormatting>
  <dataValidations count="1">
    <dataValidation sqref="B5" showDropDown="0" showInputMessage="0" showErrorMessage="0" allowBlank="1" type="list">
      <formula1>=Setup!$A$39:$A$120</formula1>
    </dataValidation>
  </dataValidations>
  <pageMargins left="0.75" right="0.75" top="1" bottom="1" header="0.5" footer="0.5"/>
  <pageSetup orientation="portrait" fitToWidth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7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60" customWidth="1" min="2" max="2"/>
    <col width="22" customWidth="1" min="3" max="3"/>
    <col width="9" customWidth="1" min="4" max="4"/>
    <col width="13" customWidth="1" min="5" max="5"/>
    <col width="11" customWidth="1" min="6" max="6"/>
    <col width="34" customWidth="1" min="7" max="7"/>
  </cols>
  <sheetData>
    <row r="1">
      <c r="A1" s="1" t="inlineStr">
        <is>
          <t>Close checklist</t>
        </is>
      </c>
    </row>
    <row r="2">
      <c r="A2" s="3" t="inlineStr">
        <is>
          <t>Written down so the routine survives holidays, handovers and staff turnover.</t>
        </is>
      </c>
    </row>
    <row r="4" ht="36" customHeight="1">
      <c r="A4" s="8" t="inlineStr">
        <is>
          <t>#</t>
        </is>
      </c>
      <c r="B4" s="8" t="inlineStr">
        <is>
          <t>Step</t>
        </is>
      </c>
      <c r="C4" s="8" t="inlineStr">
        <is>
          <t>Seat</t>
        </is>
      </c>
      <c r="D4" s="8" t="inlineStr">
        <is>
          <t>Done</t>
        </is>
      </c>
      <c r="E4" s="8" t="inlineStr">
        <is>
          <t>Date</t>
        </is>
      </c>
      <c r="F4" s="8" t="inlineStr">
        <is>
          <t>Initials</t>
        </is>
      </c>
      <c r="G4" s="8" t="inlineStr">
        <is>
          <t>Notes</t>
        </is>
      </c>
    </row>
    <row r="5">
      <c r="A5" s="26" t="n">
        <v>1</v>
      </c>
      <c r="B5" s="27" t="inlineStr">
        <is>
          <t>Setup current for this period (entities, accounts, dates, thresholds)</t>
        </is>
      </c>
      <c r="C5" s="26" t="inlineStr">
        <is>
          <t>Payroll accounting</t>
        </is>
      </c>
      <c r="D5" s="9" t="n"/>
      <c r="E5" s="9" t="n"/>
      <c r="F5" s="9" t="n"/>
      <c r="G5" s="9" t="n"/>
    </row>
    <row r="6">
      <c r="A6" s="26" t="n">
        <v>2</v>
      </c>
      <c r="B6" s="27" t="inlineStr">
        <is>
          <t>Every pay code on sheet 1 is in the Setup map (1-PrePost A133 = 0)</t>
        </is>
      </c>
      <c r="C6" s="26" t="inlineStr">
        <is>
          <t>Payroll ops</t>
        </is>
      </c>
      <c r="D6" s="9" t="n"/>
      <c r="E6" s="9" t="n"/>
      <c r="F6" s="9" t="n"/>
      <c r="G6" s="9" t="n"/>
    </row>
    <row r="7">
      <c r="A7" s="26" t="n">
        <v>3</v>
      </c>
      <c r="B7" s="27" t="inlineStr">
        <is>
          <t>Timekeeping hours agree to payroll system hours, or differences explained</t>
        </is>
      </c>
      <c r="C7" s="26" t="inlineStr">
        <is>
          <t>Payroll ops</t>
        </is>
      </c>
      <c r="D7" s="9" t="n"/>
      <c r="E7" s="9" t="n"/>
      <c r="F7" s="9" t="n"/>
      <c r="G7" s="9" t="n"/>
    </row>
    <row r="8">
      <c r="A8" s="26" t="n">
        <v>4</v>
      </c>
      <c r="B8" s="27" t="inlineStr">
        <is>
          <t>New and missing pay codes reviewed</t>
        </is>
      </c>
      <c r="C8" s="26" t="inlineStr">
        <is>
          <t>Payroll ops</t>
        </is>
      </c>
      <c r="D8" s="9" t="n"/>
      <c r="E8" s="9" t="n"/>
      <c r="F8" s="9" t="n"/>
      <c r="G8" s="9" t="n"/>
    </row>
    <row r="9">
      <c r="A9" s="26" t="n">
        <v>5</v>
      </c>
      <c r="B9" s="27" t="inlineStr">
        <is>
          <t>Period-over-period variance flags cleared or explained</t>
        </is>
      </c>
      <c r="C9" s="26" t="inlineStr">
        <is>
          <t>Payroll ops</t>
        </is>
      </c>
      <c r="D9" s="9" t="n"/>
      <c r="E9" s="9" t="n"/>
      <c r="F9" s="9" t="n"/>
      <c r="G9" s="9" t="n"/>
    </row>
    <row r="10">
      <c r="A10" s="26" t="n">
        <v>6</v>
      </c>
      <c r="B10" s="27" t="inlineStr">
        <is>
          <t>Gross to net proof balances (1-PrePost B100 = 0)</t>
        </is>
      </c>
      <c r="C10" s="26" t="inlineStr">
        <is>
          <t>Payroll ops</t>
        </is>
      </c>
      <c r="D10" s="9" t="n"/>
      <c r="E10" s="9" t="n"/>
      <c r="F10" s="9" t="n"/>
      <c r="G10" s="9" t="n"/>
    </row>
    <row r="11">
      <c r="A11" s="26" t="n">
        <v>7</v>
      </c>
      <c r="B11" s="27" t="inlineStr">
        <is>
          <t>Net pay agrees to the payment file and the bank (B106, B107 = 0)</t>
        </is>
      </c>
      <c r="C11" s="26" t="inlineStr">
        <is>
          <t>Payroll ops</t>
        </is>
      </c>
      <c r="D11" s="9" t="n"/>
      <c r="E11" s="9" t="n"/>
      <c r="F11" s="9" t="n"/>
      <c r="G11" s="9" t="n"/>
    </row>
    <row r="12">
      <c r="A12" s="26" t="n">
        <v>8</v>
      </c>
      <c r="B12" s="27" t="inlineStr">
        <is>
          <t>Journal debits equal credits (B112 = 0)</t>
        </is>
      </c>
      <c r="C12" s="26" t="inlineStr">
        <is>
          <t>Payroll ops</t>
        </is>
      </c>
      <c r="D12" s="9" t="n"/>
      <c r="E12" s="9" t="n"/>
      <c r="F12" s="9" t="n"/>
      <c r="G12" s="9" t="n"/>
    </row>
    <row r="13">
      <c r="A13" s="26" t="n">
        <v>9</v>
      </c>
      <c r="B13" s="27" t="inlineStr">
        <is>
          <t>Headcount proof balances; no leaver still being paid (B120 = 0)</t>
        </is>
      </c>
      <c r="C13" s="26" t="inlineStr">
        <is>
          <t>Payroll ops</t>
        </is>
      </c>
      <c r="D13" s="9" t="n"/>
      <c r="E13" s="9" t="n"/>
      <c r="F13" s="9" t="n"/>
      <c r="G13" s="9" t="n"/>
    </row>
    <row r="14">
      <c r="A14" s="26" t="n">
        <v>10</v>
      </c>
      <c r="B14" s="27" t="inlineStr">
        <is>
          <t>Negative or zero net pay exceptions investigated</t>
        </is>
      </c>
      <c r="C14" s="26" t="inlineStr">
        <is>
          <t>Payroll ops</t>
        </is>
      </c>
      <c r="D14" s="9" t="n"/>
      <c r="E14" s="9" t="n"/>
      <c r="F14" s="9" t="n"/>
      <c r="G14" s="9" t="n"/>
    </row>
    <row r="15">
      <c r="A15" s="26" t="n">
        <v>11</v>
      </c>
      <c r="B15" s="27" t="inlineStr">
        <is>
          <t>Spot checks done (random sample, executives, payroll team)</t>
        </is>
      </c>
      <c r="C15" s="26" t="inlineStr">
        <is>
          <t>Payroll ops</t>
        </is>
      </c>
      <c r="D15" s="9" t="n"/>
      <c r="E15" s="9" t="n"/>
      <c r="F15" s="9" t="n"/>
      <c r="G15" s="9" t="n"/>
    </row>
    <row r="16">
      <c r="A16" s="26" t="n">
        <v>12</v>
      </c>
      <c r="B16" s="27" t="inlineStr">
        <is>
          <t>Every sheet 2 row has a proof type (2-RegisterToGL D8 = 0)</t>
        </is>
      </c>
      <c r="C16" s="26" t="inlineStr">
        <is>
          <t>Payroll accounting</t>
        </is>
      </c>
      <c r="D16" s="9" t="n"/>
      <c r="E16" s="9" t="n"/>
      <c r="F16" s="9" t="n"/>
      <c r="G16" s="9" t="n"/>
    </row>
    <row r="17">
      <c r="A17" s="26" t="n">
        <v>13</v>
      </c>
      <c r="B17" s="27" t="inlineStr">
        <is>
          <t>Register agrees to the journal as posted (D7 = 0)</t>
        </is>
      </c>
      <c r="C17" s="26" t="inlineStr">
        <is>
          <t>Payroll accounting</t>
        </is>
      </c>
      <c r="D17" s="9" t="n"/>
      <c r="E17" s="9" t="n"/>
      <c r="F17" s="9" t="n"/>
      <c r="G17" s="9" t="n"/>
    </row>
    <row r="18">
      <c r="A18" s="26" t="n">
        <v>14</v>
      </c>
      <c r="B18" s="27" t="inlineStr">
        <is>
          <t>Total unexplained is zero (D5 = 0)</t>
        </is>
      </c>
      <c r="C18" s="26" t="inlineStr">
        <is>
          <t>Payroll accounting</t>
        </is>
      </c>
      <c r="D18" s="9" t="n"/>
      <c r="E18" s="9" t="n"/>
      <c r="F18" s="9" t="n"/>
      <c r="G18" s="9" t="n"/>
    </row>
    <row r="19">
      <c r="A19" s="26" t="n">
        <v>15</v>
      </c>
      <c r="B19" s="27" t="inlineStr">
        <is>
          <t>Sign warnings reviewed (D92)</t>
        </is>
      </c>
      <c r="C19" s="26" t="inlineStr">
        <is>
          <t>Payroll accounting</t>
        </is>
      </c>
      <c r="D19" s="9" t="n"/>
      <c r="E19" s="9" t="n"/>
      <c r="F19" s="9" t="n"/>
      <c r="G19" s="9" t="n"/>
    </row>
    <row r="20">
      <c r="A20" s="26" t="n">
        <v>16</v>
      </c>
      <c r="B20" s="27" t="inlineStr">
        <is>
          <t>Clearing residual is zero and nothing is ageing (3-ClearingProof B8, B9 = 0)</t>
        </is>
      </c>
      <c r="C20" s="26" t="inlineStr">
        <is>
          <t>Payroll accounting</t>
        </is>
      </c>
      <c r="D20" s="9" t="n"/>
      <c r="E20" s="9" t="n"/>
      <c r="F20" s="9" t="n"/>
      <c r="G20" s="9" t="n"/>
    </row>
    <row r="21">
      <c r="A21" s="26" t="n">
        <v>17</v>
      </c>
      <c r="B21" s="27" t="inlineStr">
        <is>
          <t>Every open clearing item has an owner and an expected clearing date</t>
        </is>
      </c>
      <c r="C21" s="26" t="inlineStr">
        <is>
          <t>Payroll accounting</t>
        </is>
      </c>
      <c r="D21" s="9" t="n"/>
      <c r="E21" s="9" t="n"/>
      <c r="F21" s="9" t="n"/>
      <c r="G21" s="9" t="n"/>
    </row>
    <row r="22">
      <c r="A22" s="26" t="n">
        <v>18</v>
      </c>
      <c r="B22" s="27" t="inlineStr">
        <is>
          <t>FX rates entered for entities outside the reporting currency</t>
        </is>
      </c>
      <c r="C22" s="26" t="inlineStr">
        <is>
          <t>Payroll accounting</t>
        </is>
      </c>
      <c r="D22" s="9" t="n"/>
      <c r="E22" s="9" t="n"/>
      <c r="F22" s="9" t="n"/>
      <c r="G22" s="9" t="n"/>
    </row>
    <row r="23">
      <c r="A23" s="26" t="n">
        <v>19</v>
      </c>
      <c r="B23" s="27" t="inlineStr">
        <is>
          <t>Third-party remittances (pension, insurance, attachments) traced</t>
        </is>
      </c>
      <c r="C23" s="26" t="inlineStr">
        <is>
          <t>Payroll accounting</t>
        </is>
      </c>
      <c r="D23" s="9" t="n"/>
      <c r="E23" s="9" t="n"/>
      <c r="F23" s="9" t="n"/>
      <c r="G23" s="9" t="n"/>
    </row>
    <row r="24">
      <c r="A24" s="26" t="n">
        <v>20</v>
      </c>
      <c r="B24" s="27" t="inlineStr">
        <is>
          <t>Workpaper produced per account; account check green; items tie (B57 = 0)</t>
        </is>
      </c>
      <c r="C24" s="26" t="inlineStr">
        <is>
          <t>Payroll accounting</t>
        </is>
      </c>
      <c r="D24" s="9" t="n"/>
      <c r="E24" s="9" t="n"/>
      <c r="F24" s="9" t="n"/>
      <c r="G24" s="9" t="n"/>
    </row>
    <row r="25">
      <c r="A25" s="26" t="n">
        <v>21</v>
      </c>
      <c r="B25" s="27" t="inlineStr">
        <is>
          <t>Prepared, reviewed and approved by three different people</t>
        </is>
      </c>
      <c r="C25" s="26" t="inlineStr">
        <is>
          <t>Controller</t>
        </is>
      </c>
      <c r="D25" s="9" t="n"/>
      <c r="E25" s="9" t="n"/>
      <c r="F25" s="9" t="n"/>
      <c r="G25" s="9" t="n"/>
    </row>
    <row r="27">
      <c r="B27" s="3" t="inlineStr">
        <is>
          <t>Add your own steps — this is a starting point, not a standard.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31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6" customWidth="1" min="2" max="2"/>
    <col width="74" customWidth="1" min="3" max="3"/>
    <col width="10" customWidth="1" min="4" max="4"/>
  </cols>
  <sheetData>
    <row r="1">
      <c r="A1" s="1" t="inlineStr">
        <is>
          <t>Reconciling item categories</t>
        </is>
      </c>
    </row>
    <row r="2">
      <c r="A2" s="3" t="inlineStr">
        <is>
          <t>Finding the variance is quick. Explaining it is the work.</t>
        </is>
      </c>
    </row>
    <row r="3">
      <c r="A3" s="3" t="inlineStr">
        <is>
          <t>Legitimate = expected, explain and move on.   ERROR = fix before posting.   Check both = normally legitimate, but the same category also hides real mistakes.</t>
        </is>
      </c>
    </row>
    <row r="4" ht="36" customHeight="1">
      <c r="A4" s="8" t="inlineStr">
        <is>
          <t>Category</t>
        </is>
      </c>
      <c r="B4" s="8" t="inlineStr">
        <is>
          <t>Class</t>
        </is>
      </c>
      <c r="C4" s="8" t="inlineStr">
        <is>
          <t>What it looks like</t>
        </is>
      </c>
      <c r="D4" s="8" t="inlineStr">
        <is>
          <t>Source</t>
        </is>
      </c>
    </row>
    <row r="5">
      <c r="A5" s="27" t="inlineStr">
        <is>
          <t>Pay period / calendar month timing</t>
        </is>
      </c>
      <c r="B5" s="28" t="inlineStr">
        <is>
          <t>Legitimate</t>
        </is>
      </c>
      <c r="C5" s="27" t="inlineStr">
        <is>
          <t>Pay period crosses the month end, so an accrual is needed</t>
        </is>
      </c>
      <c r="D5" s="27" t="inlineStr">
        <is>
          <t>3</t>
        </is>
      </c>
    </row>
    <row r="6">
      <c r="A6" s="27" t="inlineStr">
        <is>
          <t>Accrual true-up</t>
        </is>
      </c>
      <c r="B6" s="28" t="inlineStr">
        <is>
          <t>Legitimate</t>
        </is>
      </c>
      <c r="C6" s="27" t="inlineStr">
        <is>
          <t>Last period's estimate differs from the actual</t>
        </is>
      </c>
      <c r="D6" s="27" t="inlineStr">
        <is>
          <t>3</t>
        </is>
      </c>
    </row>
    <row r="7">
      <c r="A7" s="27" t="inlineStr">
        <is>
          <t>Holiday / PTO / bonus accrual movement</t>
        </is>
      </c>
      <c r="B7" s="28" t="inlineStr">
        <is>
          <t>Legitimate</t>
        </is>
      </c>
      <c r="C7" s="27" t="inlineStr">
        <is>
          <t>Movement on a judgemental accrual balance between periods</t>
        </is>
      </c>
      <c r="D7" s="27" t="inlineStr">
        <is>
          <t>—</t>
        </is>
      </c>
    </row>
    <row r="8">
      <c r="A8" s="27" t="inlineStr">
        <is>
          <t>Cash / bank timing</t>
        </is>
      </c>
      <c r="B8" s="28" t="inlineStr">
        <is>
          <t>Legitimate</t>
        </is>
      </c>
      <c r="C8" s="27" t="inlineStr">
        <is>
          <t>Money leaves the bank on a different date to the posting</t>
        </is>
      </c>
      <c r="D8" s="27" t="inlineStr">
        <is>
          <t>4</t>
        </is>
      </c>
    </row>
    <row r="9">
      <c r="A9" s="27" t="inlineStr">
        <is>
          <t>Off-cycle or manual payment</t>
        </is>
      </c>
      <c r="B9" s="29" t="inlineStr">
        <is>
          <t>Check both</t>
        </is>
      </c>
      <c r="C9" s="27" t="inlineStr">
        <is>
          <t>Outside the normal run — legitimate, but the most commonly missed cause of a cash difference</t>
        </is>
      </c>
      <c r="D9" s="27" t="inlineStr">
        <is>
          <t>4</t>
        </is>
      </c>
    </row>
    <row r="10">
      <c r="A10" s="27" t="inlineStr">
        <is>
          <t>Returned / failed / reversed payment</t>
        </is>
      </c>
      <c r="B10" s="29" t="inlineStr">
        <is>
          <t>Check both</t>
        </is>
      </c>
      <c r="C10" s="27" t="inlineStr">
        <is>
          <t>A payment that bounced back and needs re-clearing — the classic item that hides in a clearing account</t>
        </is>
      </c>
      <c r="D10" s="27" t="inlineStr">
        <is>
          <t>12</t>
        </is>
      </c>
    </row>
    <row r="11">
      <c r="A11" s="27" t="inlineStr">
        <is>
          <t>Provider fees in the same debit</t>
        </is>
      </c>
      <c r="B11" s="28" t="inlineStr">
        <is>
          <t>Legitimate</t>
        </is>
      </c>
      <c r="C11" s="27" t="inlineStr">
        <is>
          <t>Service fees debited alongside payroll costs in one sweep</t>
        </is>
      </c>
      <c r="D11" s="27" t="inlineStr">
        <is>
          <t>4</t>
        </is>
      </c>
    </row>
    <row r="12">
      <c r="A12" s="27" t="inlineStr">
        <is>
          <t>Third-party remittance timing</t>
        </is>
      </c>
      <c r="B12" s="28" t="inlineStr">
        <is>
          <t>Legitimate</t>
        </is>
      </c>
      <c r="C12" s="27" t="inlineStr">
        <is>
          <t>Pension, insurance or similar moving on their own dates</t>
        </is>
      </c>
      <c r="D12" s="27" t="inlineStr">
        <is>
          <t>5</t>
        </is>
      </c>
    </row>
    <row r="13">
      <c r="A13" s="27" t="inlineStr">
        <is>
          <t>Attachment / garnishment held</t>
        </is>
      </c>
      <c r="B13" s="29" t="inlineStr">
        <is>
          <t>Check both</t>
        </is>
      </c>
      <c r="C13" s="27" t="inlineStr">
        <is>
          <t>Withheld from pay but not yet remitted to the authority</t>
        </is>
      </c>
      <c r="D13" s="27" t="inlineStr">
        <is>
          <t>—</t>
        </is>
      </c>
    </row>
    <row r="14">
      <c r="A14" s="27" t="inlineStr">
        <is>
          <t>Tax payment made by the provider</t>
        </is>
      </c>
      <c r="B14" s="28" t="inlineStr">
        <is>
          <t>Legitimate</t>
        </is>
      </c>
      <c r="C14" s="27" t="inlineStr">
        <is>
          <t>Provider settles a liability directly</t>
        </is>
      </c>
      <c r="D14" s="27" t="inlineStr">
        <is>
          <t>4</t>
        </is>
      </c>
    </row>
    <row r="15">
      <c r="A15" s="27" t="inlineStr">
        <is>
          <t>Statutory payment or reclaim (jurisdiction-specific)</t>
        </is>
      </c>
      <c r="B15" s="28" t="inlineStr">
        <is>
          <t>Legitimate</t>
        </is>
      </c>
      <c r="C15" s="27" t="inlineStr">
        <is>
          <t>Statutory sick or parental pay and any amount recoverable from the authority, where local law provides it</t>
        </is>
      </c>
      <c r="D15" s="27" t="inlineStr">
        <is>
          <t>14</t>
        </is>
      </c>
    </row>
    <row r="16">
      <c r="A16" s="27" t="inlineStr">
        <is>
          <t>Employer social contribution, both sides</t>
        </is>
      </c>
      <c r="B16" s="28" t="inlineStr">
        <is>
          <t>Legitimate</t>
        </is>
      </c>
      <c r="C16" s="27" t="inlineStr">
        <is>
          <t>Appears as both a cost and a liability at different stages of the control account</t>
        </is>
      </c>
      <c r="D16" s="27" t="inlineStr">
        <is>
          <t>15</t>
        </is>
      </c>
    </row>
    <row r="17">
      <c r="A17" s="27" t="inlineStr">
        <is>
          <t>Intercompany cross-charge</t>
        </is>
      </c>
      <c r="B17" s="29" t="inlineStr">
        <is>
          <t>Check both</t>
        </is>
      </c>
      <c r="C17" s="27" t="inlineStr">
        <is>
          <t>Cost recharged between entities — a frequent source of one-sided entries</t>
        </is>
      </c>
      <c r="D17" s="27" t="inlineStr">
        <is>
          <t>6</t>
        </is>
      </c>
    </row>
    <row r="18">
      <c r="A18" s="27" t="inlineStr">
        <is>
          <t>FX rate difference</t>
        </is>
      </c>
      <c r="B18" s="29" t="inlineStr">
        <is>
          <t>Check both</t>
        </is>
      </c>
      <c r="C18" s="27" t="inlineStr">
        <is>
          <t>A register is a period movement (average rate); a balance uses the closing rate. Expected — unless the wrong rate was applied</t>
        </is>
      </c>
      <c r="D18" s="27" t="inlineStr">
        <is>
          <t>6</t>
        </is>
      </c>
    </row>
    <row r="19">
      <c r="A19" s="27" t="inlineStr">
        <is>
          <t>Rounding</t>
        </is>
      </c>
      <c r="B19" s="28" t="inlineStr">
        <is>
          <t>Legitimate</t>
        </is>
      </c>
      <c r="C19" s="27" t="inlineStr">
        <is>
          <t>Sub-unit differences. A rounding balance that GROWS period on period is not rounding</t>
        </is>
      </c>
      <c r="D19" s="27" t="inlineStr">
        <is>
          <t>—</t>
        </is>
      </c>
    </row>
    <row r="20">
      <c r="A20" s="27" t="inlineStr">
        <is>
          <t>Unmapped or new pay code</t>
        </is>
      </c>
      <c r="B20" s="30" t="inlineStr">
        <is>
          <t>ERROR</t>
        </is>
      </c>
      <c r="C20" s="27" t="inlineStr">
        <is>
          <t>A new earning or deduction with no GL account mapped</t>
        </is>
      </c>
      <c r="D20" s="27" t="inlineStr">
        <is>
          <t>1</t>
        </is>
      </c>
    </row>
    <row r="21">
      <c r="A21" s="27" t="inlineStr">
        <is>
          <t>Equity / share scheme withholding</t>
        </is>
      </c>
      <c r="B21" s="29" t="inlineStr">
        <is>
          <t>Check both</t>
        </is>
      </c>
      <c r="C21" s="27" t="inlineStr">
        <is>
          <t>Vesting events and the related withholding</t>
        </is>
      </c>
      <c r="D21" s="27" t="inlineStr">
        <is>
          <t>6</t>
        </is>
      </c>
    </row>
    <row r="22">
      <c r="A22" s="27" t="inlineStr">
        <is>
          <t>Retro correction not reversed</t>
        </is>
      </c>
      <c r="B22" s="30" t="inlineStr">
        <is>
          <t>ERROR</t>
        </is>
      </c>
      <c r="C22" s="27" t="inlineStr">
        <is>
          <t>A prior-period adjustment left in place</t>
        </is>
      </c>
      <c r="D22" s="27" t="inlineStr">
        <is>
          <t>7</t>
        </is>
      </c>
    </row>
    <row r="23">
      <c r="A23" s="27" t="inlineStr">
        <is>
          <t>Overpayment recovery / employee receivable</t>
        </is>
      </c>
      <c r="B23" s="29" t="inlineStr">
        <is>
          <t>Check both</t>
        </is>
      </c>
      <c r="C23" s="27" t="inlineStr">
        <is>
          <t>Owed back by an employee, recovered over later periods</t>
        </is>
      </c>
      <c r="D23" s="27" t="inlineStr">
        <is>
          <t>—</t>
        </is>
      </c>
    </row>
    <row r="24">
      <c r="A24" s="27" t="inlineStr">
        <is>
          <t>Posted to the wrong side or account</t>
        </is>
      </c>
      <c r="B24" s="30" t="inlineStr">
        <is>
          <t>ERROR</t>
        </is>
      </c>
      <c r="C24" s="27" t="inlineStr">
        <is>
          <t>Entries landing in a suspense or mispostings account</t>
        </is>
      </c>
      <c r="D24" s="27" t="inlineStr">
        <is>
          <t>8</t>
        </is>
      </c>
    </row>
    <row r="25">
      <c r="A25" s="27" t="inlineStr">
        <is>
          <t>Manual journal posted by someone outside payroll</t>
        </is>
      </c>
      <c r="B25" s="30" t="inlineStr">
        <is>
          <t>ERROR</t>
        </is>
      </c>
      <c r="C25" s="27" t="inlineStr">
        <is>
          <t>A GL entry to a payroll control account that payroll never raised</t>
        </is>
      </c>
      <c r="D25" s="27" t="inlineStr">
        <is>
          <t>—</t>
        </is>
      </c>
    </row>
    <row r="26">
      <c r="A26" s="27" t="inlineStr">
        <is>
          <t>Employee missing from the ledger</t>
        </is>
      </c>
      <c r="B26" s="30" t="inlineStr">
        <is>
          <t>ERROR</t>
        </is>
      </c>
      <c r="C26" s="27" t="inlineStr">
        <is>
          <t>Someone paid but not posted</t>
        </is>
      </c>
      <c r="D26" s="27" t="inlineStr">
        <is>
          <t>9</t>
        </is>
      </c>
    </row>
    <row r="27">
      <c r="A27" s="27" t="inlineStr">
        <is>
          <t>Deduction does not match the carrier invoice</t>
        </is>
      </c>
      <c r="B27" s="29" t="inlineStr">
        <is>
          <t>Check both</t>
        </is>
      </c>
      <c r="C27" s="27" t="inlineStr">
        <is>
          <t>Often legitimate timing — mid-month joiners and leavers, retroactive coverage, billing in arrears. Usually a separate benefits reconciliation</t>
        </is>
      </c>
      <c r="D27" s="27" t="inlineStr">
        <is>
          <t>10</t>
        </is>
      </c>
    </row>
    <row r="28">
      <c r="A28" s="27" t="inlineStr">
        <is>
          <t>Contra entries hiding a real cost</t>
        </is>
      </c>
      <c r="B28" s="30" t="inlineStr">
        <is>
          <t>ERROR</t>
        </is>
      </c>
      <c r="C28" s="27" t="inlineStr">
        <is>
          <t>Journal balances, but debits and credits net within one heading so nothing is posted as cost</t>
        </is>
      </c>
      <c r="D28" s="27" t="inlineStr">
        <is>
          <t>11</t>
        </is>
      </c>
    </row>
    <row r="29">
      <c r="A29" s="27" t="inlineStr">
        <is>
          <t>Other — describe it</t>
        </is>
      </c>
      <c r="B29" s="27" t="inlineStr">
        <is>
          <t>—</t>
        </is>
      </c>
      <c r="C29" s="27" t="inlineStr">
        <is>
          <t>Add your own</t>
        </is>
      </c>
      <c r="D29" s="27" t="inlineStr"/>
    </row>
    <row r="31">
      <c r="A31" s="3" t="inlineStr">
        <is>
          <t>Source "—" means: a category a reviewer said a practitioner would expect, with no public source cited. Judge those yourself.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2026-08-14T10:41:44Z</dcterms:created>
  <dcterms:modified xsi:type="dcterms:W3CDTF">2026-08-14T10:41:44Z</dcterms:modified>
</cp:coreProperties>
</file>